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70" yWindow="1155" windowWidth="16680" windowHeight="8790"/>
  </bookViews>
  <sheets>
    <sheet name="Round Robin Draw and Results" sheetId="1" r:id="rId1"/>
    <sheet name="Finals Draw and Results" sheetId="6" r:id="rId2"/>
    <sheet name="Handicaps" sheetId="3" r:id="rId3"/>
    <sheet name="Contacts" sheetId="7" r:id="rId4"/>
  </sheets>
  <definedNames>
    <definedName name="_xlnm._FilterDatabase" localSheetId="3" hidden="1">Contacts!$B$27:$J$27</definedName>
    <definedName name="_xlnm.Print_Area" localSheetId="1">'Finals Draw and Results'!$A$1:$H$27</definedName>
    <definedName name="_xlnm.Print_Area" localSheetId="0">'Round Robin Draw and Results'!$A$85:$J$117</definedName>
    <definedName name="_xlnm.Print_Titles" localSheetId="1">'Finals Draw and Results'!$1:$7</definedName>
    <definedName name="_xlnm.Print_Titles" localSheetId="0">'Round Robin Draw and Results'!$1:$7</definedName>
  </definedNames>
  <calcPr calcId="144525"/>
</workbook>
</file>

<file path=xl/calcChain.xml><?xml version="1.0" encoding="utf-8"?>
<calcChain xmlns="http://schemas.openxmlformats.org/spreadsheetml/2006/main">
  <c r="C35" i="6" l="1"/>
  <c r="C32" i="6"/>
  <c r="C45" i="6"/>
  <c r="C42" i="6"/>
  <c r="E45" i="6" l="1"/>
  <c r="G45" i="6" s="1"/>
  <c r="E42" i="6"/>
  <c r="G42" i="6" s="1"/>
  <c r="E35" i="6"/>
  <c r="G35" i="6" s="1"/>
  <c r="E32" i="6"/>
  <c r="G32" i="6" s="1"/>
  <c r="C98" i="1"/>
  <c r="C94" i="1"/>
  <c r="C90" i="1"/>
  <c r="C117" i="1"/>
  <c r="C113" i="1"/>
  <c r="C109" i="1"/>
  <c r="C105" i="1"/>
  <c r="H117" i="1" l="1"/>
  <c r="G117" i="1"/>
  <c r="H90" i="1"/>
  <c r="G90" i="1"/>
  <c r="H113" i="1"/>
  <c r="G113" i="1"/>
  <c r="C64" i="1"/>
  <c r="C79" i="1"/>
  <c r="C83" i="1"/>
  <c r="C68" i="1"/>
  <c r="C75" i="1"/>
  <c r="C60" i="1"/>
  <c r="I113" i="1" l="1"/>
  <c r="I90" i="1"/>
  <c r="I117" i="1"/>
  <c r="H64" i="1"/>
  <c r="G64" i="1"/>
  <c r="H79" i="1"/>
  <c r="G79" i="1"/>
  <c r="I64" i="1" l="1"/>
  <c r="I79" i="1"/>
  <c r="C25" i="6"/>
  <c r="C22" i="6"/>
  <c r="E25" i="6"/>
  <c r="G25" i="6" s="1"/>
  <c r="E22" i="6"/>
  <c r="G22" i="6" s="1"/>
  <c r="C21" i="1" l="1"/>
  <c r="C33" i="1"/>
  <c r="C30" i="1"/>
  <c r="C18" i="1"/>
  <c r="C53" i="1"/>
  <c r="H94" i="1" l="1"/>
  <c r="H75" i="1" s="1"/>
  <c r="H98" i="1"/>
  <c r="H68" i="1" s="1"/>
  <c r="G83" i="1"/>
  <c r="G68" i="1"/>
  <c r="G75" i="1"/>
  <c r="G60" i="1"/>
  <c r="G109" i="1"/>
  <c r="G105" i="1"/>
  <c r="G98" i="1"/>
  <c r="G94" i="1"/>
  <c r="C45" i="1"/>
  <c r="G45" i="1" s="1"/>
  <c r="I45" i="1" s="1"/>
  <c r="G21" i="1"/>
  <c r="I21" i="1" s="1"/>
  <c r="G33" i="1"/>
  <c r="I33" i="1" s="1"/>
  <c r="G30" i="1"/>
  <c r="I30" i="1" s="1"/>
  <c r="G18" i="1"/>
  <c r="I18" i="1" s="1"/>
  <c r="H53" i="1"/>
  <c r="H109" i="1"/>
  <c r="H105" i="1"/>
  <c r="H83" i="1" s="1"/>
  <c r="H60" i="1"/>
  <c r="C15" i="1"/>
  <c r="G15" i="1" s="1"/>
  <c r="I15" i="1" s="1"/>
  <c r="C27" i="1"/>
  <c r="G27" i="1" s="1"/>
  <c r="I27" i="1" s="1"/>
  <c r="G53" i="1"/>
  <c r="I94" i="1" l="1"/>
  <c r="I105" i="1"/>
  <c r="I68" i="1"/>
  <c r="I60" i="1"/>
  <c r="I75" i="1"/>
  <c r="I83" i="1"/>
  <c r="I109" i="1"/>
  <c r="I53" i="1"/>
  <c r="C41" i="1"/>
  <c r="G41" i="1" s="1"/>
  <c r="I41" i="1" s="1"/>
  <c r="C49" i="1"/>
  <c r="G49" i="1" s="1"/>
  <c r="I49" i="1" s="1"/>
  <c r="I98" i="1"/>
</calcChain>
</file>

<file path=xl/sharedStrings.xml><?xml version="1.0" encoding="utf-8"?>
<sst xmlns="http://schemas.openxmlformats.org/spreadsheetml/2006/main" count="1702" uniqueCount="829">
  <si>
    <t>H'CAP</t>
  </si>
  <si>
    <t>TOTAL</t>
  </si>
  <si>
    <t>SET 1</t>
  </si>
  <si>
    <t>SET 2</t>
  </si>
  <si>
    <t>SET 3</t>
  </si>
  <si>
    <t>GREENWICH TENNIS CLUB INC.</t>
  </si>
  <si>
    <t>"X"</t>
  </si>
  <si>
    <t>FINAL</t>
  </si>
  <si>
    <t>Teams rotate after each set. Symbol "#" indicates matches</t>
  </si>
  <si>
    <t>Edy Sirca</t>
  </si>
  <si>
    <t>John Wardman</t>
  </si>
  <si>
    <t>PLAYERS / PAIRING</t>
  </si>
  <si>
    <t>GTC HANDICAPS</t>
  </si>
  <si>
    <t>ALLEN</t>
  </si>
  <si>
    <t>Jenny</t>
  </si>
  <si>
    <t>BEESLEY</t>
  </si>
  <si>
    <t>Virginia</t>
  </si>
  <si>
    <t>BELL</t>
  </si>
  <si>
    <t>John</t>
  </si>
  <si>
    <t>Roger</t>
  </si>
  <si>
    <t>BENNETT</t>
  </si>
  <si>
    <t>Andrew</t>
  </si>
  <si>
    <t>BERNERIUS</t>
  </si>
  <si>
    <t>Birgitta</t>
  </si>
  <si>
    <t>BRADBURY</t>
  </si>
  <si>
    <t>Julia</t>
  </si>
  <si>
    <t>BROGAN</t>
  </si>
  <si>
    <t>Ann</t>
  </si>
  <si>
    <t>BROOKER</t>
  </si>
  <si>
    <t>Murray</t>
  </si>
  <si>
    <t>BULL</t>
  </si>
  <si>
    <t>Josh</t>
  </si>
  <si>
    <t>Regan</t>
  </si>
  <si>
    <t>BURLEY</t>
  </si>
  <si>
    <t>Stephen</t>
  </si>
  <si>
    <t>Annabelle</t>
  </si>
  <si>
    <t>CALLAWAY</t>
  </si>
  <si>
    <t>Pete</t>
  </si>
  <si>
    <t>CALLISTER</t>
  </si>
  <si>
    <t>MariLee</t>
  </si>
  <si>
    <t>CHISHOLM</t>
  </si>
  <si>
    <t>Hugh</t>
  </si>
  <si>
    <t>COOK</t>
  </si>
  <si>
    <t>Cathy</t>
  </si>
  <si>
    <t>CUNNINGHAM</t>
  </si>
  <si>
    <t>Alex</t>
  </si>
  <si>
    <t>Jo</t>
  </si>
  <si>
    <t>DAVENPORT</t>
  </si>
  <si>
    <t>Shayne</t>
  </si>
  <si>
    <t>de CRESPIGNEY</t>
  </si>
  <si>
    <t>Coral</t>
  </si>
  <si>
    <t>Richard</t>
  </si>
  <si>
    <t>DOWEY</t>
  </si>
  <si>
    <t>EASTON</t>
  </si>
  <si>
    <t>Graham</t>
  </si>
  <si>
    <t>Meri</t>
  </si>
  <si>
    <t>GOPINATH</t>
  </si>
  <si>
    <t>Sanjiv</t>
  </si>
  <si>
    <t>FAIGEN</t>
  </si>
  <si>
    <t>Mark</t>
  </si>
  <si>
    <t>FINNIECOME</t>
  </si>
  <si>
    <t>Liz</t>
  </si>
  <si>
    <t>FOLEY</t>
  </si>
  <si>
    <t>Anthony</t>
  </si>
  <si>
    <t>FORD</t>
  </si>
  <si>
    <t>Julie</t>
  </si>
  <si>
    <t>Simon</t>
  </si>
  <si>
    <t>GEARY</t>
  </si>
  <si>
    <t>Brett</t>
  </si>
  <si>
    <t>GIBSON</t>
  </si>
  <si>
    <t>Janice</t>
  </si>
  <si>
    <t>HAMILTON</t>
  </si>
  <si>
    <t>HANNES</t>
  </si>
  <si>
    <t>Deb</t>
  </si>
  <si>
    <t>HAWKINS</t>
  </si>
  <si>
    <t>Kathy</t>
  </si>
  <si>
    <t>HAWTHORNE</t>
  </si>
  <si>
    <t>Melanie</t>
  </si>
  <si>
    <t>HEDSTROM</t>
  </si>
  <si>
    <t>Jane</t>
  </si>
  <si>
    <t>HUNTER</t>
  </si>
  <si>
    <t>Libby</t>
  </si>
  <si>
    <t>JARVIS</t>
  </si>
  <si>
    <t>Ruth</t>
  </si>
  <si>
    <t>JENKINS</t>
  </si>
  <si>
    <t>Gemma</t>
  </si>
  <si>
    <t>JESSE</t>
  </si>
  <si>
    <t>Paul</t>
  </si>
  <si>
    <t>KADERAVEK</t>
  </si>
  <si>
    <t>Joe</t>
  </si>
  <si>
    <t>Ariane</t>
  </si>
  <si>
    <t>LANCASTER</t>
  </si>
  <si>
    <t>LATTER</t>
  </si>
  <si>
    <t>Colleen</t>
  </si>
  <si>
    <t>LEVISOHN</t>
  </si>
  <si>
    <t>Claire</t>
  </si>
  <si>
    <t>MARQUARD</t>
  </si>
  <si>
    <t>Janet</t>
  </si>
  <si>
    <t>MARSHALL</t>
  </si>
  <si>
    <t>MARTIN</t>
  </si>
  <si>
    <t>Tim</t>
  </si>
  <si>
    <t>McILWAINE</t>
  </si>
  <si>
    <t>Peter</t>
  </si>
  <si>
    <t>MERRICK</t>
  </si>
  <si>
    <t>MORSE</t>
  </si>
  <si>
    <t>Brendan</t>
  </si>
  <si>
    <t>Sharon</t>
  </si>
  <si>
    <t>MUIRHEAD</t>
  </si>
  <si>
    <t>Deidre</t>
  </si>
  <si>
    <t>NICHOLSON</t>
  </si>
  <si>
    <t>OLIVER</t>
  </si>
  <si>
    <t>Barbara</t>
  </si>
  <si>
    <t>Bill</t>
  </si>
  <si>
    <t>OWER</t>
  </si>
  <si>
    <t>Lorianna</t>
  </si>
  <si>
    <t>Terry</t>
  </si>
  <si>
    <t>PEREIRA</t>
  </si>
  <si>
    <t>Marian</t>
  </si>
  <si>
    <t>POTTER</t>
  </si>
  <si>
    <t>Lisa</t>
  </si>
  <si>
    <t>QUEALEY</t>
  </si>
  <si>
    <t>Patricia</t>
  </si>
  <si>
    <t>RAMSAY</t>
  </si>
  <si>
    <t>Duncan</t>
  </si>
  <si>
    <t>REISS</t>
  </si>
  <si>
    <t>Lin</t>
  </si>
  <si>
    <t>ROOTSEY</t>
  </si>
  <si>
    <t>Lee</t>
  </si>
  <si>
    <t>ROWLAND</t>
  </si>
  <si>
    <t>Noel</t>
  </si>
  <si>
    <t>SIMPSON</t>
  </si>
  <si>
    <t>Frank</t>
  </si>
  <si>
    <t>SIRCA</t>
  </si>
  <si>
    <t>Edy</t>
  </si>
  <si>
    <t>TAIT</t>
  </si>
  <si>
    <t>Jerry</t>
  </si>
  <si>
    <t>TAYLOR</t>
  </si>
  <si>
    <t>Keith</t>
  </si>
  <si>
    <t>THACKER</t>
  </si>
  <si>
    <t>Gillian</t>
  </si>
  <si>
    <t>THOMAS</t>
  </si>
  <si>
    <t>Gail</t>
  </si>
  <si>
    <t>Kate</t>
  </si>
  <si>
    <t>WALSH</t>
  </si>
  <si>
    <t>Pat</t>
  </si>
  <si>
    <t>WALTON</t>
  </si>
  <si>
    <t>WARRELL</t>
  </si>
  <si>
    <t>Chris</t>
  </si>
  <si>
    <t>Megan</t>
  </si>
  <si>
    <t>WASHINGTON</t>
  </si>
  <si>
    <t>Harvey</t>
  </si>
  <si>
    <t>WHEELER</t>
  </si>
  <si>
    <t>Russell</t>
  </si>
  <si>
    <t>WHITE</t>
  </si>
  <si>
    <t>Derek</t>
  </si>
  <si>
    <t>Richard Hawkins</t>
  </si>
  <si>
    <t>Duncan Ramsay</t>
  </si>
  <si>
    <t>Sharon Morse</t>
  </si>
  <si>
    <t>Patricia Quealey</t>
  </si>
  <si>
    <t>Kirsty Oliver</t>
  </si>
  <si>
    <t>RESULT</t>
  </si>
  <si>
    <t>MENS SINGLE RR 1</t>
  </si>
  <si>
    <t>MENS SINGLES RR 2</t>
  </si>
  <si>
    <r>
      <rPr>
        <b/>
        <sz val="10"/>
        <rFont val="Arial"/>
        <family val="2"/>
      </rPr>
      <t>"Total Handicap":</t>
    </r>
    <r>
      <rPr>
        <sz val="10"/>
        <rFont val="Arial"/>
        <family val="2"/>
      </rPr>
      <t xml:space="preserve"> Singles = each player's handicap; Doubles = sum of each player's handicap, divided by 2.</t>
    </r>
  </si>
  <si>
    <t>score after playing one "set" of 12 games, where their points score = games won + their "Total Handicap".</t>
  </si>
  <si>
    <t>In the event of a tie (equal scores), then one more game should be played to decide the winner.</t>
  </si>
  <si>
    <t>Monique Richardson</t>
  </si>
  <si>
    <t>Katie McElvogue</t>
  </si>
  <si>
    <t>John Bell</t>
  </si>
  <si>
    <t>Duncan Ramsey</t>
  </si>
  <si>
    <t>ARMATI</t>
  </si>
  <si>
    <t>Michael</t>
  </si>
  <si>
    <t>-3</t>
  </si>
  <si>
    <t>BIRMAN</t>
  </si>
  <si>
    <t>Alister</t>
  </si>
  <si>
    <t>KEALL</t>
  </si>
  <si>
    <t>Robyn</t>
  </si>
  <si>
    <t>RICHARDSON</t>
  </si>
  <si>
    <t>STAFFORD</t>
  </si>
  <si>
    <t>Craig</t>
  </si>
  <si>
    <t>FILE: GTC HANDICAPS.XLS</t>
  </si>
  <si>
    <t>MENS SINGLES FINAL</t>
  </si>
  <si>
    <t>Total</t>
  </si>
  <si>
    <t>2018 SPECIAL Handicap Competition Event - Round Robin Draw and Results</t>
  </si>
  <si>
    <t>SATURDAY and SUNDAY 20 &amp; 21 OCTOBER 2018</t>
  </si>
  <si>
    <t>Josh Bull</t>
  </si>
  <si>
    <t>Alister Birman</t>
  </si>
  <si>
    <t>Mark Merrick</t>
  </si>
  <si>
    <t>Sanjiv Gopinath</t>
  </si>
  <si>
    <t>MENS DOUBLES RR</t>
  </si>
  <si>
    <t>Deborah Hannes</t>
  </si>
  <si>
    <t>Birgitta Bernerius</t>
  </si>
  <si>
    <t>Fiona Rowland</t>
  </si>
  <si>
    <t>Noel Rowland</t>
  </si>
  <si>
    <t>Ruth Jarvis (+1)</t>
  </si>
  <si>
    <t>Peter Walton (-1)</t>
  </si>
  <si>
    <t>SATURDAY 1500 - 1630</t>
  </si>
  <si>
    <t>SATURDAY 1500 -1630</t>
  </si>
  <si>
    <t>SUNDAY 1500 - 1700</t>
  </si>
  <si>
    <t>Liz Finniecome</t>
  </si>
  <si>
    <t>Gemma Jenkins</t>
  </si>
  <si>
    <t>Shayne Davenport</t>
  </si>
  <si>
    <t>Cathy Nicholson</t>
  </si>
  <si>
    <t>Lisa Potter</t>
  </si>
  <si>
    <t>Ari Kaderavek</t>
  </si>
  <si>
    <t>Isabel Rawlence</t>
  </si>
  <si>
    <t>Kathy Kaderavek</t>
  </si>
  <si>
    <t>Kathy Hawkins</t>
  </si>
  <si>
    <t>Cathy Cook</t>
  </si>
  <si>
    <t>SATURDAY 0930 - 1115</t>
  </si>
  <si>
    <t>SATURDAY 1315 - 1500</t>
  </si>
  <si>
    <t>03.11.18</t>
  </si>
  <si>
    <t>CULLINANE</t>
  </si>
  <si>
    <t>Anna</t>
  </si>
  <si>
    <t>ROBERTSON</t>
  </si>
  <si>
    <t>WARTHO</t>
  </si>
  <si>
    <t>Isabelle</t>
  </si>
  <si>
    <t>Zeta</t>
  </si>
  <si>
    <t>SUNDAY 1315 - 1500</t>
  </si>
  <si>
    <t>LADIES DOUBLES RR1</t>
  </si>
  <si>
    <t>LADIES DOUBLES RR2</t>
  </si>
  <si>
    <t>MIXED DOUBLES RR2</t>
  </si>
  <si>
    <t>MIXED DOUBLES RR1</t>
  </si>
  <si>
    <t>MIXED DOUBLES FINAL</t>
  </si>
  <si>
    <t>SUNDAY 29 OCT. TBA</t>
  </si>
  <si>
    <t>LADIES DOUBLES FINAL</t>
  </si>
  <si>
    <r>
      <rPr>
        <b/>
        <sz val="10"/>
        <rFont val="Arial"/>
        <family val="2"/>
      </rPr>
      <t>Finals Rules:</t>
    </r>
    <r>
      <rPr>
        <sz val="10"/>
        <rFont val="Arial"/>
        <family val="2"/>
      </rPr>
      <t xml:space="preserve"> The winner is the player(s) with the highest points </t>
    </r>
  </si>
  <si>
    <t>SPECIAL Handicap Men's Singles, Mixed Doubles and Ladies Doubles final matches to be played on Sunday 28 October.</t>
  </si>
  <si>
    <t xml:space="preserve">SPECIAL Handicap Men's Doubles and Ladies' Doubles were decided during the Round Robin </t>
  </si>
  <si>
    <t xml:space="preserve">event held on 20 and 21 October.  Results are recorded below. </t>
  </si>
  <si>
    <t>SAT 20 and SUN 21 OCT + FINALS 27 &amp; 28 OCT 2018</t>
  </si>
  <si>
    <t>2018 SPECIAL Handicap Competition Event Prelim Draw</t>
  </si>
  <si>
    <t>FirstName</t>
  </si>
  <si>
    <t>LastName</t>
  </si>
  <si>
    <t>EMailAddr</t>
  </si>
  <si>
    <t>Cook</t>
  </si>
  <si>
    <t>cathycompost@gmail.com</t>
  </si>
  <si>
    <t>Davenport</t>
  </si>
  <si>
    <t>shaynedavenport@bigpond.com</t>
  </si>
  <si>
    <t>Elizabeth</t>
  </si>
  <si>
    <t>Finniecome</t>
  </si>
  <si>
    <t>elizabethf@ligare.com.au</t>
  </si>
  <si>
    <t>Hawkins</t>
  </si>
  <si>
    <t>kathyhawkins@optusnet.com.au</t>
  </si>
  <si>
    <t>Jenkins</t>
  </si>
  <si>
    <t>Gemmajenks@yahoo.com.au</t>
  </si>
  <si>
    <t>Kaderavek</t>
  </si>
  <si>
    <t>kathy.kaderavek@gwf.com.au</t>
  </si>
  <si>
    <t>arianekaderavek@iinet.net.au</t>
  </si>
  <si>
    <t>Katie</t>
  </si>
  <si>
    <t>McElvogue</t>
  </si>
  <si>
    <t>kmcelvogue@bigpond.com</t>
  </si>
  <si>
    <t>Morse</t>
  </si>
  <si>
    <t>shazamorse@hotmail.com</t>
  </si>
  <si>
    <t>Nicholson</t>
  </si>
  <si>
    <t>cathynich@gmail.com</t>
  </si>
  <si>
    <t>Oliver</t>
  </si>
  <si>
    <t>Kirsty</t>
  </si>
  <si>
    <t>kirsty_oliver@hotmail.com</t>
  </si>
  <si>
    <t>Potter</t>
  </si>
  <si>
    <t>lisa.potter@bigpond.com</t>
  </si>
  <si>
    <t>Isabel</t>
  </si>
  <si>
    <t>Rawlence</t>
  </si>
  <si>
    <t>isabel.rawlence1@gmail.com</t>
  </si>
  <si>
    <t>Richardson</t>
  </si>
  <si>
    <t>crossfire@ozemail.com.au</t>
  </si>
  <si>
    <t>Monique</t>
  </si>
  <si>
    <t>First</t>
  </si>
  <si>
    <t>Second</t>
  </si>
  <si>
    <t>Third</t>
  </si>
  <si>
    <t>Fourth</t>
  </si>
  <si>
    <t>-</t>
  </si>
  <si>
    <t>12 Games</t>
  </si>
  <si>
    <t>Walton</t>
  </si>
  <si>
    <t>Bernerius</t>
  </si>
  <si>
    <t>Bell</t>
  </si>
  <si>
    <t>Hannes</t>
  </si>
  <si>
    <t>(Adjusted to 16)</t>
  </si>
  <si>
    <t>Adjusted to 16</t>
  </si>
  <si>
    <t>Adjusted to 18</t>
  </si>
  <si>
    <t>MbrshipType</t>
  </si>
  <si>
    <t>Gender</t>
  </si>
  <si>
    <t>MobilePhNbr</t>
  </si>
  <si>
    <t>Allan</t>
  </si>
  <si>
    <t>Adult</t>
  </si>
  <si>
    <t>jennyallan25@gmail.com</t>
  </si>
  <si>
    <t>F</t>
  </si>
  <si>
    <t>0423-394-898</t>
  </si>
  <si>
    <t>Armati</t>
  </si>
  <si>
    <t>m.armati@bigpond.com</t>
  </si>
  <si>
    <t>M</t>
  </si>
  <si>
    <t>0457-787-816</t>
  </si>
  <si>
    <t>Barclay</t>
  </si>
  <si>
    <t>roger.d.barclay@gmail.com</t>
  </si>
  <si>
    <t>0411-284-026</t>
  </si>
  <si>
    <t>Geoff</t>
  </si>
  <si>
    <t>Barnard</t>
  </si>
  <si>
    <t>geoff.r.barnard@gmail.com</t>
  </si>
  <si>
    <t>0418-252-682</t>
  </si>
  <si>
    <t>jbarnard@curtinarchitects.com.au</t>
  </si>
  <si>
    <t>0409-918-334</t>
  </si>
  <si>
    <t>Genevieve</t>
  </si>
  <si>
    <t>Bayliss-Smith</t>
  </si>
  <si>
    <t>glbs@bigpond.net.au</t>
  </si>
  <si>
    <t>0403-484-957</t>
  </si>
  <si>
    <t>john.w.bell@hotmail.com</t>
  </si>
  <si>
    <t>0418-650-388</t>
  </si>
  <si>
    <t>Anne-Marie</t>
  </si>
  <si>
    <t>Bennett</t>
  </si>
  <si>
    <t>anne-marie.bennett@acu.edu.au</t>
  </si>
  <si>
    <t>0409-031-257</t>
  </si>
  <si>
    <t>0410-310-991</t>
  </si>
  <si>
    <t>b.bernerius@gmail.com</t>
  </si>
  <si>
    <t>0425-277-631</t>
  </si>
  <si>
    <t>Birman</t>
  </si>
  <si>
    <t>alister.birman@gmail.com</t>
  </si>
  <si>
    <t>0423-764-682</t>
  </si>
  <si>
    <t>Jennifer</t>
  </si>
  <si>
    <t>Bowen</t>
  </si>
  <si>
    <t>jenny.bowen@health.nsw.gov.au</t>
  </si>
  <si>
    <t>0411-484-510</t>
  </si>
  <si>
    <t>Sue</t>
  </si>
  <si>
    <t>Bowers</t>
  </si>
  <si>
    <t>sjbowers@optusnet.com.au</t>
  </si>
  <si>
    <t>0422-514-177</t>
  </si>
  <si>
    <t>Boyd</t>
  </si>
  <si>
    <t>ginnieishere@gmail.com</t>
  </si>
  <si>
    <t>0411-291-176</t>
  </si>
  <si>
    <t>Brady</t>
  </si>
  <si>
    <t>jennybry30@hotmail.com</t>
  </si>
  <si>
    <t>0000-000-000</t>
  </si>
  <si>
    <t>Braham</t>
  </si>
  <si>
    <t>michael@kwc.com.au</t>
  </si>
  <si>
    <t>0414-411-044</t>
  </si>
  <si>
    <t>Brogan</t>
  </si>
  <si>
    <t>abrogan47@gmail.com</t>
  </si>
  <si>
    <t>0407-296-124</t>
  </si>
  <si>
    <t>Brown</t>
  </si>
  <si>
    <t>melanie@scladvisors.com.au</t>
  </si>
  <si>
    <t>0425-333-084</t>
  </si>
  <si>
    <t>Bull</t>
  </si>
  <si>
    <t>reganbull@gmail.com</t>
  </si>
  <si>
    <t>0425-326-582</t>
  </si>
  <si>
    <t>jbull@ords.com.au</t>
  </si>
  <si>
    <t>Burley</t>
  </si>
  <si>
    <t>saburley@optusnet.com.au</t>
  </si>
  <si>
    <t>0408-628-476</t>
  </si>
  <si>
    <t>Alexis</t>
  </si>
  <si>
    <t>Cahalan</t>
  </si>
  <si>
    <t>lexsimon@optusnet.com.au</t>
  </si>
  <si>
    <t>0400-204-029</t>
  </si>
  <si>
    <t>Callaway</t>
  </si>
  <si>
    <t>pete@callaway.net.au</t>
  </si>
  <si>
    <t>0409-119-369</t>
  </si>
  <si>
    <t>Callister</t>
  </si>
  <si>
    <t>marilee@paragold.com.au</t>
  </si>
  <si>
    <t>0414-906-622</t>
  </si>
  <si>
    <t>Glenda</t>
  </si>
  <si>
    <t>Cameron-Strange</t>
  </si>
  <si>
    <t>glenjcs@bigpond.com</t>
  </si>
  <si>
    <t>0419-983-680</t>
  </si>
  <si>
    <t>Campbell</t>
  </si>
  <si>
    <t>lynnebates15@gmail.com</t>
  </si>
  <si>
    <t>0400-664-531</t>
  </si>
  <si>
    <t>Judy</t>
  </si>
  <si>
    <t>Carnegie</t>
  </si>
  <si>
    <t>mandjc1@gmail.com</t>
  </si>
  <si>
    <t>0412-733-593</t>
  </si>
  <si>
    <t>Carr</t>
  </si>
  <si>
    <t>mwcarr@bigpond.net.au</t>
  </si>
  <si>
    <t>0408-626-927</t>
  </si>
  <si>
    <t>Collette</t>
  </si>
  <si>
    <t>Carroll</t>
  </si>
  <si>
    <t>collette.carroll@bigpond.com</t>
  </si>
  <si>
    <t>0418-450-591</t>
  </si>
  <si>
    <t>Castle</t>
  </si>
  <si>
    <t>0400-391-261</t>
  </si>
  <si>
    <t>Chisholm</t>
  </si>
  <si>
    <t>0403-188-801</t>
  </si>
  <si>
    <t>Jacqueline</t>
  </si>
  <si>
    <t>Cochrane</t>
  </si>
  <si>
    <t>jpncochrane@gmail.com</t>
  </si>
  <si>
    <t>0414-223-303</t>
  </si>
  <si>
    <t>David</t>
  </si>
  <si>
    <t>Karen</t>
  </si>
  <si>
    <t>Coleman</t>
  </si>
  <si>
    <t>colemankaren85@gmail.com</t>
  </si>
  <si>
    <t>0411-360-268</t>
  </si>
  <si>
    <t>Collett</t>
  </si>
  <si>
    <t>paul.collett@sydney.edu.au</t>
  </si>
  <si>
    <t>0415-282-851</t>
  </si>
  <si>
    <t>0418-497-326</t>
  </si>
  <si>
    <t>Matthew</t>
  </si>
  <si>
    <t>Crawford</t>
  </si>
  <si>
    <t>matt.crawford5@bigpond.com</t>
  </si>
  <si>
    <t>0433-181-337</t>
  </si>
  <si>
    <t>Crossing</t>
  </si>
  <si>
    <t>peter@crossings.com.au</t>
  </si>
  <si>
    <t>0417-201-799</t>
  </si>
  <si>
    <t>Cullinane</t>
  </si>
  <si>
    <t>annabrian@me.com</t>
  </si>
  <si>
    <t>0458-791-002</t>
  </si>
  <si>
    <t>Joanne</t>
  </si>
  <si>
    <t>Cunningham</t>
  </si>
  <si>
    <t>joannepcunningham@gmail.com</t>
  </si>
  <si>
    <t>0418-202-189</t>
  </si>
  <si>
    <t>0414-272-323</t>
  </si>
  <si>
    <t>Adam</t>
  </si>
  <si>
    <t>Llewelyn</t>
  </si>
  <si>
    <t>Davies</t>
  </si>
  <si>
    <t>Kim</t>
  </si>
  <si>
    <t>de Courcy</t>
  </si>
  <si>
    <t>kim@decourcy.com.au</t>
  </si>
  <si>
    <t>0409-009-117</t>
  </si>
  <si>
    <t>Dinh</t>
  </si>
  <si>
    <t>Wynne.sum@gmail.com</t>
  </si>
  <si>
    <t>0419-434-806</t>
  </si>
  <si>
    <t>Robert</t>
  </si>
  <si>
    <t>Dixon</t>
  </si>
  <si>
    <t>cpetey78@hotmail.com</t>
  </si>
  <si>
    <t>0417-970-305</t>
  </si>
  <si>
    <t>Clare</t>
  </si>
  <si>
    <t>0429-621-055</t>
  </si>
  <si>
    <t>Mary</t>
  </si>
  <si>
    <t>Douglas</t>
  </si>
  <si>
    <t>maesyllan@hotmail.com</t>
  </si>
  <si>
    <t>0438-359-893</t>
  </si>
  <si>
    <t>Dowey</t>
  </si>
  <si>
    <t>jdowey@bigpond.net.au</t>
  </si>
  <si>
    <t>0408-943-997</t>
  </si>
  <si>
    <t>Garry</t>
  </si>
  <si>
    <t>Draffin</t>
  </si>
  <si>
    <t>draffin@bigpond.net.au</t>
  </si>
  <si>
    <t>0412-660-066</t>
  </si>
  <si>
    <t>Pauline</t>
  </si>
  <si>
    <t>Meryl</t>
  </si>
  <si>
    <t>Duke</t>
  </si>
  <si>
    <t>duk_mer@hotmail.com</t>
  </si>
  <si>
    <t>0421-816-361</t>
  </si>
  <si>
    <t>Meridene</t>
  </si>
  <si>
    <t>Easton</t>
  </si>
  <si>
    <t>merieaston@bigpond.com</t>
  </si>
  <si>
    <t>0419-966-675</t>
  </si>
  <si>
    <t>Caroline</t>
  </si>
  <si>
    <t>Elliott</t>
  </si>
  <si>
    <t>carolinemarkelliott@bigpond.com</t>
  </si>
  <si>
    <t>0419-281-202</t>
  </si>
  <si>
    <t>Faigen</t>
  </si>
  <si>
    <t>markrfaigen@gmail.com</t>
  </si>
  <si>
    <t>0411-170-209</t>
  </si>
  <si>
    <t>Leesa</t>
  </si>
  <si>
    <t>Feilen</t>
  </si>
  <si>
    <t>leesafeilen@gmail.com</t>
  </si>
  <si>
    <t>0409-411-039</t>
  </si>
  <si>
    <t>0412-098-067</t>
  </si>
  <si>
    <t>Foley</t>
  </si>
  <si>
    <t>anthony.foley@bakermckenzie.com</t>
  </si>
  <si>
    <t>0411-360-289</t>
  </si>
  <si>
    <t>Ford</t>
  </si>
  <si>
    <t>jfordoz@bigpond.net.au</t>
  </si>
  <si>
    <t>0414-187-800</t>
  </si>
  <si>
    <t>Ben</t>
  </si>
  <si>
    <t>Gales</t>
  </si>
  <si>
    <t>bjfgales@gmail.com</t>
  </si>
  <si>
    <t>0449-258-971</t>
  </si>
  <si>
    <t>Francois</t>
  </si>
  <si>
    <t>Galvez</t>
  </si>
  <si>
    <t>francois_galvez@yahoo.com.au</t>
  </si>
  <si>
    <t>0451-117-279</t>
  </si>
  <si>
    <t>James</t>
  </si>
  <si>
    <t>Garton</t>
  </si>
  <si>
    <t>james.garton@me.com</t>
  </si>
  <si>
    <t>0438-657-057</t>
  </si>
  <si>
    <t>Geary</t>
  </si>
  <si>
    <t>felicity.a.emmett@gmail.com</t>
  </si>
  <si>
    <t>0412-754-955</t>
  </si>
  <si>
    <t>Felicity</t>
  </si>
  <si>
    <t>Georges</t>
  </si>
  <si>
    <t>jgeorges7@hotmail.com</t>
  </si>
  <si>
    <t>Tom</t>
  </si>
  <si>
    <t>Gervay</t>
  </si>
  <si>
    <t>gervay@bigpond.com</t>
  </si>
  <si>
    <t>0418-230-889</t>
  </si>
  <si>
    <t>Gibson</t>
  </si>
  <si>
    <t>janice_gib@yahoo.com</t>
  </si>
  <si>
    <t>0407-906-088</t>
  </si>
  <si>
    <t>Gopinath</t>
  </si>
  <si>
    <t>sanjivgo@yahoo.com.au</t>
  </si>
  <si>
    <t>0412-479-344</t>
  </si>
  <si>
    <t>Deborah</t>
  </si>
  <si>
    <t>deb2016@outlook.com.au</t>
  </si>
  <si>
    <t>0413-444-244</t>
  </si>
  <si>
    <t>Anne</t>
  </si>
  <si>
    <t>Haron</t>
  </si>
  <si>
    <t>haron@bigpond.net.au</t>
  </si>
  <si>
    <t>0409-643-613</t>
  </si>
  <si>
    <t>Harris</t>
  </si>
  <si>
    <t>mharris101@gmail.com</t>
  </si>
  <si>
    <t>0412-943-747</t>
  </si>
  <si>
    <t>MaryEd</t>
  </si>
  <si>
    <t>Hartnell</t>
  </si>
  <si>
    <t>maryedh@gmail.com</t>
  </si>
  <si>
    <t>0447-628-748</t>
  </si>
  <si>
    <t>0418-165-063</t>
  </si>
  <si>
    <t>Richardhawkins1@optusnet.com.au</t>
  </si>
  <si>
    <t>Wendy</t>
  </si>
  <si>
    <t>Henningham</t>
  </si>
  <si>
    <t>henningham@me.com</t>
  </si>
  <si>
    <t>0400-684-217</t>
  </si>
  <si>
    <t>Angela</t>
  </si>
  <si>
    <t>Hicks</t>
  </si>
  <si>
    <t>angela.hicks@crystallizeconsulting.com.au</t>
  </si>
  <si>
    <t>0408-402-726</t>
  </si>
  <si>
    <t>Tracy</t>
  </si>
  <si>
    <t>Hodge</t>
  </si>
  <si>
    <t>tracyahodge@hotmail.com</t>
  </si>
  <si>
    <t>0402-158-561</t>
  </si>
  <si>
    <t>Brian</t>
  </si>
  <si>
    <t>Hsu</t>
  </si>
  <si>
    <t>brian.hsu@ozemail.com.au</t>
  </si>
  <si>
    <t>0414-434-047</t>
  </si>
  <si>
    <t>Hughes</t>
  </si>
  <si>
    <t>mark.hughes.au@gmail.com</t>
  </si>
  <si>
    <t>0413-809-088</t>
  </si>
  <si>
    <t>Elisabeth</t>
  </si>
  <si>
    <t>Hunter</t>
  </si>
  <si>
    <t>rehunter@aapt.net.au</t>
  </si>
  <si>
    <t>0434-531-486</t>
  </si>
  <si>
    <t>Clint</t>
  </si>
  <si>
    <t>Irving</t>
  </si>
  <si>
    <t>clint.irving@outlook.com</t>
  </si>
  <si>
    <t>0414-646-661</t>
  </si>
  <si>
    <t>Jarvis</t>
  </si>
  <si>
    <t>randrjarvis@bigpond.com</t>
  </si>
  <si>
    <t>0400-119-281</t>
  </si>
  <si>
    <t>0408-104-008</t>
  </si>
  <si>
    <t>0420-317-430</t>
  </si>
  <si>
    <t>0404-897-822</t>
  </si>
  <si>
    <t>Martina</t>
  </si>
  <si>
    <t>Kapoor</t>
  </si>
  <si>
    <t>bertiekapoor@gmail.com</t>
  </si>
  <si>
    <t>0421-890-296</t>
  </si>
  <si>
    <t>Bertie</t>
  </si>
  <si>
    <t>Dennis</t>
  </si>
  <si>
    <t>Karp</t>
  </si>
  <si>
    <t>Dennis.Karp@me.com</t>
  </si>
  <si>
    <t>0418-184-062</t>
  </si>
  <si>
    <t>Alexander</t>
  </si>
  <si>
    <t>Keach</t>
  </si>
  <si>
    <t>alex@keach.com.au</t>
  </si>
  <si>
    <t>0419-323-059</t>
  </si>
  <si>
    <t>Tania</t>
  </si>
  <si>
    <t>Kennedy</t>
  </si>
  <si>
    <t>taniakennedy13@gmail.com</t>
  </si>
  <si>
    <t>0419-473-043</t>
  </si>
  <si>
    <t>Kongats</t>
  </si>
  <si>
    <t>anthony.kongats@cap-xx.com</t>
  </si>
  <si>
    <t>Lancaster</t>
  </si>
  <si>
    <t>rlancaster@stjames.net.au</t>
  </si>
  <si>
    <t>0416-180-398</t>
  </si>
  <si>
    <t>Latter</t>
  </si>
  <si>
    <t>clatter@bigpond.net.au</t>
  </si>
  <si>
    <t>0418-201-087</t>
  </si>
  <si>
    <t>Naomi</t>
  </si>
  <si>
    <t>Law</t>
  </si>
  <si>
    <t>naomilaw@me.com</t>
  </si>
  <si>
    <t>0401-992-347</t>
  </si>
  <si>
    <t>Henry</t>
  </si>
  <si>
    <t>Lu</t>
  </si>
  <si>
    <t>henry@herculift.com.au</t>
  </si>
  <si>
    <t>0433-258-995</t>
  </si>
  <si>
    <t>Marquard</t>
  </si>
  <si>
    <t>janemarq@bigpond.net.au</t>
  </si>
  <si>
    <t>0414-995-099</t>
  </si>
  <si>
    <t>Marquard-Karp</t>
  </si>
  <si>
    <t>Frances</t>
  </si>
  <si>
    <t>Martin</t>
  </si>
  <si>
    <t>tmmbox@gmail.com</t>
  </si>
  <si>
    <t>0410-239-747</t>
  </si>
  <si>
    <t>McDougall</t>
  </si>
  <si>
    <t>deborahmcdougall4@gmail.com</t>
  </si>
  <si>
    <t>0432-511-186</t>
  </si>
  <si>
    <t>0414-779-434</t>
  </si>
  <si>
    <t>McIlwaine</t>
  </si>
  <si>
    <t>phmcilwaine@gmail.com</t>
  </si>
  <si>
    <t>0422-232-666</t>
  </si>
  <si>
    <t>Jan</t>
  </si>
  <si>
    <t>McNally</t>
  </si>
  <si>
    <t>mcnally55@bigpond.com</t>
  </si>
  <si>
    <t>0425-228-383</t>
  </si>
  <si>
    <t>Suresh</t>
  </si>
  <si>
    <t>Menon</t>
  </si>
  <si>
    <t>88smenon@gmail.com</t>
  </si>
  <si>
    <t>0447-748-493</t>
  </si>
  <si>
    <t>Merrick</t>
  </si>
  <si>
    <t>markrmerrick@yahoo.com</t>
  </si>
  <si>
    <t>0403-132-132</t>
  </si>
  <si>
    <t>0414-890-463</t>
  </si>
  <si>
    <t>Motteram</t>
  </si>
  <si>
    <t>Katie.motteram@gmail.com</t>
  </si>
  <si>
    <t>0405-839-115</t>
  </si>
  <si>
    <t>Nicholas</t>
  </si>
  <si>
    <t>nick.motteram@gmail.com</t>
  </si>
  <si>
    <t>Muirhead</t>
  </si>
  <si>
    <t>deidremuirhead@outlook.com</t>
  </si>
  <si>
    <t>0412-911-119</t>
  </si>
  <si>
    <t>Murphy</t>
  </si>
  <si>
    <t>pmhome@bigpond.com</t>
  </si>
  <si>
    <t>0427-017-420</t>
  </si>
  <si>
    <t>Philip</t>
  </si>
  <si>
    <t>Thomas</t>
  </si>
  <si>
    <t>Nevell</t>
  </si>
  <si>
    <t>blearoyd@gmail.com</t>
  </si>
  <si>
    <t>0411-873-279</t>
  </si>
  <si>
    <t>Belinda</t>
  </si>
  <si>
    <t>0400-551-705</t>
  </si>
  <si>
    <t>w.oliver@bigpond.net.au</t>
  </si>
  <si>
    <t>0439-848-665</t>
  </si>
  <si>
    <t>0421-648-132</t>
  </si>
  <si>
    <t>O'Neill</t>
  </si>
  <si>
    <t>fiveoneills@bigpond.com</t>
  </si>
  <si>
    <t>0421-082-248</t>
  </si>
  <si>
    <t>Terence</t>
  </si>
  <si>
    <t>Ower</t>
  </si>
  <si>
    <t>tllc@tpg.com.au</t>
  </si>
  <si>
    <t>0419-233-674</t>
  </si>
  <si>
    <t>Nicola</t>
  </si>
  <si>
    <t>Pain</t>
  </si>
  <si>
    <t>npain101@gmail.com</t>
  </si>
  <si>
    <t>Pascoe</t>
  </si>
  <si>
    <t>antpascoe@gmail.com</t>
  </si>
  <si>
    <t>0401-700-107</t>
  </si>
  <si>
    <t>Penney</t>
  </si>
  <si>
    <t>dafydd_williams@bigpond.com</t>
  </si>
  <si>
    <t>0414-444-166</t>
  </si>
  <si>
    <t>Pereira</t>
  </si>
  <si>
    <t>marianper@bigpond.com</t>
  </si>
  <si>
    <t>0425-290-005</t>
  </si>
  <si>
    <t>Ralph</t>
  </si>
  <si>
    <t>Pliner</t>
  </si>
  <si>
    <t>ralph.pliner@bakermckenzie.com</t>
  </si>
  <si>
    <t>0411-360-218</t>
  </si>
  <si>
    <t>Podgorski</t>
  </si>
  <si>
    <t>lynne.podgorski@gmail.com</t>
  </si>
  <si>
    <t>0411-539-994</t>
  </si>
  <si>
    <t>0419-131-794</t>
  </si>
  <si>
    <t>Powell</t>
  </si>
  <si>
    <t>powelles@bigpond.com.au</t>
  </si>
  <si>
    <t>0412-648-507</t>
  </si>
  <si>
    <t>Don</t>
  </si>
  <si>
    <t>Poy</t>
  </si>
  <si>
    <t>lizpoy@tpg.com.au</t>
  </si>
  <si>
    <t>0419-993-360</t>
  </si>
  <si>
    <t>Lino</t>
  </si>
  <si>
    <t>Pozzobon</t>
  </si>
  <si>
    <t>lpozzobon@bigpond.com</t>
  </si>
  <si>
    <t>0416-039-283</t>
  </si>
  <si>
    <t>Jill</t>
  </si>
  <si>
    <t>Pumphrey</t>
  </si>
  <si>
    <t>jillpumphrey@yahoo.com.au</t>
  </si>
  <si>
    <t>0401-549-131</t>
  </si>
  <si>
    <t>Purdy</t>
  </si>
  <si>
    <t>felicitypurdy@bigpond.com</t>
  </si>
  <si>
    <t>0409-363-624</t>
  </si>
  <si>
    <t>Quealey</t>
  </si>
  <si>
    <t>patricia@pquealey.com.au</t>
  </si>
  <si>
    <t>0414-436-176</t>
  </si>
  <si>
    <t>Greg</t>
  </si>
  <si>
    <t>Quinn</t>
  </si>
  <si>
    <t>greg.quinn@pwc.com</t>
  </si>
  <si>
    <t>0425-326-833</t>
  </si>
  <si>
    <t>Marion</t>
  </si>
  <si>
    <t>m81quinn@bigpond.com</t>
  </si>
  <si>
    <t>Ramsay</t>
  </si>
  <si>
    <t>damr1962@icloud.com</t>
  </si>
  <si>
    <t>0408-037-220</t>
  </si>
  <si>
    <t>0404-575-886</t>
  </si>
  <si>
    <t>Reiss</t>
  </si>
  <si>
    <t>mark@displaysdirect.com.au</t>
  </si>
  <si>
    <t>0411-423-911</t>
  </si>
  <si>
    <t>Linda</t>
  </si>
  <si>
    <t>lindareiss@netconnections.com.au</t>
  </si>
  <si>
    <t>0408-284-256</t>
  </si>
  <si>
    <t>richoes@yahoo.com.au</t>
  </si>
  <si>
    <t>0490-319-920</t>
  </si>
  <si>
    <t>Robertson</t>
  </si>
  <si>
    <t>Alicia.delgado@gmail.com</t>
  </si>
  <si>
    <t>0451-966-086</t>
  </si>
  <si>
    <t>Alicia</t>
  </si>
  <si>
    <t>Rootsey</t>
  </si>
  <si>
    <t>chris@foamtec.com.au</t>
  </si>
  <si>
    <t>0408-633-391</t>
  </si>
  <si>
    <t>Susan</t>
  </si>
  <si>
    <t>Rothwell</t>
  </si>
  <si>
    <t>susan@rothwellarchitects.com.au</t>
  </si>
  <si>
    <t>0414-616-065</t>
  </si>
  <si>
    <t>Fiona</t>
  </si>
  <si>
    <t>Rowland</t>
  </si>
  <si>
    <t>fionarowland@optusnet.com.au</t>
  </si>
  <si>
    <t>0414-345-650</t>
  </si>
  <si>
    <t>0414-278-279</t>
  </si>
  <si>
    <t>Salgo</t>
  </si>
  <si>
    <t>Sallway</t>
  </si>
  <si>
    <t>bsallway@hotmail.com</t>
  </si>
  <si>
    <t>0403-380-384</t>
  </si>
  <si>
    <t>Sandford</t>
  </si>
  <si>
    <t>kimsandford@bigpond.com</t>
  </si>
  <si>
    <t>0418-262-749</t>
  </si>
  <si>
    <t>Nick</t>
  </si>
  <si>
    <t>Alexandra</t>
  </si>
  <si>
    <t>Saunders</t>
  </si>
  <si>
    <t>alexandrajsaunders@hotmail.com</t>
  </si>
  <si>
    <t>Christopher</t>
  </si>
  <si>
    <t>Scougall</t>
  </si>
  <si>
    <t>chrisscougall@me.com</t>
  </si>
  <si>
    <t>0411-287-289</t>
  </si>
  <si>
    <t>Shatwell</t>
  </si>
  <si>
    <t>susieshatwell@hotmail.com</t>
  </si>
  <si>
    <t>0406-101-563</t>
  </si>
  <si>
    <t>Shepherd</t>
  </si>
  <si>
    <t>stephen.shepherd@altusq.com.au</t>
  </si>
  <si>
    <t>0416-063-584</t>
  </si>
  <si>
    <t>Jackie</t>
  </si>
  <si>
    <t>Simpson</t>
  </si>
  <si>
    <t>anniesimpson@optusnet.com.au</t>
  </si>
  <si>
    <t>0414-372-589</t>
  </si>
  <si>
    <t>Edward</t>
  </si>
  <si>
    <t>Sirca</t>
  </si>
  <si>
    <t>edy.sirc@gmail.com</t>
  </si>
  <si>
    <t>0418-468-988</t>
  </si>
  <si>
    <t>Rosslyn</t>
  </si>
  <si>
    <t>Skinner</t>
  </si>
  <si>
    <t>rosslyn@froggy.com.au</t>
  </si>
  <si>
    <t>0408-438-542</t>
  </si>
  <si>
    <t>Denis</t>
  </si>
  <si>
    <t>Smith</t>
  </si>
  <si>
    <t>denissmith@bigpond.com</t>
  </si>
  <si>
    <t>0419-321-322</t>
  </si>
  <si>
    <t>Suzie</t>
  </si>
  <si>
    <t>Stafford</t>
  </si>
  <si>
    <t>craigstafford1@btinternet.com</t>
  </si>
  <si>
    <t>0438-842-700</t>
  </si>
  <si>
    <t>Stanwell</t>
  </si>
  <si>
    <t>susannah.stanwell@bigpond.com</t>
  </si>
  <si>
    <t>0416-338-921</t>
  </si>
  <si>
    <t>Malcolm</t>
  </si>
  <si>
    <t>Stuart</t>
  </si>
  <si>
    <t>malsandjans@bigpond.com</t>
  </si>
  <si>
    <t>0402-733-576</t>
  </si>
  <si>
    <t>Tait</t>
  </si>
  <si>
    <t>margaretclack7@hotmail.com</t>
  </si>
  <si>
    <t>0418-160-159</t>
  </si>
  <si>
    <t>Tavares</t>
  </si>
  <si>
    <t>subs@tavworks.com</t>
  </si>
  <si>
    <t>0401-131-642</t>
  </si>
  <si>
    <t>Sally</t>
  </si>
  <si>
    <t>Taylor</t>
  </si>
  <si>
    <t>salltaylor@optusnet.com.au</t>
  </si>
  <si>
    <t>0420-221-252</t>
  </si>
  <si>
    <t>jilpa12@gmail.com</t>
  </si>
  <si>
    <t>0455-964-473</t>
  </si>
  <si>
    <t>Thacker</t>
  </si>
  <si>
    <t>gillianthacker@msn.com.au</t>
  </si>
  <si>
    <t>0412-612-987</t>
  </si>
  <si>
    <t>Nam Trong</t>
  </si>
  <si>
    <t>Than</t>
  </si>
  <si>
    <t>0423-110-774</t>
  </si>
  <si>
    <t>Ian</t>
  </si>
  <si>
    <t>ian@6600feet.com</t>
  </si>
  <si>
    <t>0419-281-126</t>
  </si>
  <si>
    <t>gmtstar3@gmail.com</t>
  </si>
  <si>
    <t>0417-392-439</t>
  </si>
  <si>
    <t>Tierney</t>
  </si>
  <si>
    <t>krtjdt@bigpond.net.au</t>
  </si>
  <si>
    <t>0412-676-842</t>
  </si>
  <si>
    <t>Judith</t>
  </si>
  <si>
    <t>Annette</t>
  </si>
  <si>
    <t>Torode</t>
  </si>
  <si>
    <t>torode@bigpond.net.au</t>
  </si>
  <si>
    <t>0419-286-578</t>
  </si>
  <si>
    <t>Vincent</t>
  </si>
  <si>
    <t>davidjvincent@hotmail.com</t>
  </si>
  <si>
    <t>0423-016-820</t>
  </si>
  <si>
    <t>Patrick</t>
  </si>
  <si>
    <t>Walsh</t>
  </si>
  <si>
    <t>pat.walsh@geostrata.com.au</t>
  </si>
  <si>
    <t>0409-854-448</t>
  </si>
  <si>
    <t>peterwalton2065@gmail.com</t>
  </si>
  <si>
    <t>0418-286-875</t>
  </si>
  <si>
    <t>Wardman</t>
  </si>
  <si>
    <t>jwardman@shawandpartners.com.au</t>
  </si>
  <si>
    <t>0403-381-993</t>
  </si>
  <si>
    <t>Warrell</t>
  </si>
  <si>
    <t>warrells@bigpond.net.au</t>
  </si>
  <si>
    <t>0402-452-424</t>
  </si>
  <si>
    <t>Washington</t>
  </si>
  <si>
    <t>washingtonhj@bigpond.com</t>
  </si>
  <si>
    <t>0408-212-117</t>
  </si>
  <si>
    <t>Wheeler</t>
  </si>
  <si>
    <t>rw@lexxon.com.au</t>
  </si>
  <si>
    <t>0411-871-877</t>
  </si>
  <si>
    <t>Zena</t>
  </si>
  <si>
    <t>White</t>
  </si>
  <si>
    <t>zenawhite@bigpond.com</t>
  </si>
  <si>
    <t>0401-625-385</t>
  </si>
  <si>
    <t>0407-400-840</t>
  </si>
  <si>
    <t>Eloise</t>
  </si>
  <si>
    <t>Williams</t>
  </si>
  <si>
    <t>eloisetucci@mac.com</t>
  </si>
  <si>
    <t>0431-394-794</t>
  </si>
  <si>
    <t>Bram</t>
  </si>
  <si>
    <t>Helen</t>
  </si>
  <si>
    <t>ihwlms@bigpond.com</t>
  </si>
  <si>
    <t>0411-143-096</t>
  </si>
  <si>
    <t>williamsdavidjohn@gmail.com</t>
  </si>
  <si>
    <t>0422-002-939</t>
  </si>
  <si>
    <t>Penny</t>
  </si>
  <si>
    <t>williams.penelope@gmail.com</t>
  </si>
  <si>
    <t>Wilson</t>
  </si>
  <si>
    <t>johncwilson74@bigpond.com</t>
  </si>
  <si>
    <t>Kathryn</t>
  </si>
  <si>
    <t>billandkatewilson@icloud.com</t>
  </si>
  <si>
    <t>0408-233-254</t>
  </si>
  <si>
    <t>Emma</t>
  </si>
  <si>
    <t>Wood</t>
  </si>
  <si>
    <t>em_wood@bigpond.com</t>
  </si>
  <si>
    <t>0455-955-008</t>
  </si>
  <si>
    <t>Runner Up</t>
  </si>
  <si>
    <r>
      <t xml:space="preserve">John Wardman </t>
    </r>
    <r>
      <rPr>
        <strike/>
        <sz val="10"/>
        <rFont val="Arial"/>
        <family val="2"/>
      </rPr>
      <t xml:space="preserve">or J. Bull </t>
    </r>
    <r>
      <rPr>
        <sz val="10"/>
        <rFont val="Arial"/>
        <family val="2"/>
      </rPr>
      <t>(7-5)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</si>
</sst>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0.0"/>
    <numFmt numFmtId="165" formatCode="_-* #,##0.0000_-;\-* #,##0.0000_-;_-* &quot;-&quot;????_-;_-@_-"/>
  </numFmts>
  <fonts count="12" x14ac:knownFonts="1">
    <font>
      <sz val="10"/>
      <name val="Arial"/>
    </font>
    <font>
      <u/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theme="3"/>
      <name val="Arial"/>
      <family val="2"/>
    </font>
    <font>
      <sz val="8"/>
      <name val="Arial"/>
      <family val="2"/>
    </font>
    <font>
      <b/>
      <sz val="9"/>
      <color rgb="FFFFFFFF"/>
      <name val="Verdana"/>
      <family val="2"/>
    </font>
    <font>
      <sz val="10"/>
      <color rgb="FF333333"/>
      <name val="Verdana"/>
      <family val="2"/>
    </font>
    <font>
      <strike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A076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rgb="FFFFA3A3"/>
        <bgColor indexed="64"/>
      </patternFill>
    </fill>
    <fill>
      <patternFill patternType="solid">
        <fgColor rgb="FFFFDE7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C1C1C1"/>
      </left>
      <right style="medium">
        <color rgb="FFC1C1C1"/>
      </right>
      <top style="medium">
        <color rgb="FFC1C1C1"/>
      </top>
      <bottom style="medium">
        <color rgb="FFC1C1C1"/>
      </bottom>
      <diagonal/>
    </border>
    <border>
      <left style="medium">
        <color rgb="FF525252"/>
      </left>
      <right style="thin">
        <color rgb="FF000000"/>
      </right>
      <top style="medium">
        <color rgb="FF525252"/>
      </top>
      <bottom style="thin">
        <color rgb="FF000000"/>
      </bottom>
      <diagonal/>
    </border>
    <border>
      <left style="medium">
        <color rgb="FF525252"/>
      </left>
      <right style="medium">
        <color rgb="FF525252"/>
      </right>
      <top style="medium">
        <color rgb="FF525252"/>
      </top>
      <bottom style="thin">
        <color rgb="FF000000"/>
      </bottom>
      <diagonal/>
    </border>
    <border>
      <left style="medium">
        <color rgb="FF525252"/>
      </left>
      <right style="medium">
        <color rgb="FFC1C1C1"/>
      </right>
      <top style="medium">
        <color rgb="FFC1C1C1"/>
      </top>
      <bottom style="medium">
        <color rgb="FFC1C1C1"/>
      </bottom>
      <diagonal/>
    </border>
    <border>
      <left style="medium">
        <color rgb="FFC1C1C1"/>
      </left>
      <right style="medium">
        <color rgb="FF525252"/>
      </right>
      <top style="medium">
        <color rgb="FFC1C1C1"/>
      </top>
      <bottom style="medium">
        <color rgb="FFC1C1C1"/>
      </bottom>
      <diagonal/>
    </border>
    <border>
      <left style="medium">
        <color rgb="FF525252"/>
      </left>
      <right style="medium">
        <color rgb="FFC1C1C1"/>
      </right>
      <top style="medium">
        <color rgb="FFC1C1C1"/>
      </top>
      <bottom style="medium">
        <color rgb="FF525252"/>
      </bottom>
      <diagonal/>
    </border>
    <border>
      <left style="medium">
        <color rgb="FFC1C1C1"/>
      </left>
      <right style="medium">
        <color rgb="FFC1C1C1"/>
      </right>
      <top style="medium">
        <color rgb="FFC1C1C1"/>
      </top>
      <bottom style="medium">
        <color rgb="FF525252"/>
      </bottom>
      <diagonal/>
    </border>
    <border>
      <left style="medium">
        <color rgb="FFC1C1C1"/>
      </left>
      <right style="medium">
        <color rgb="FF525252"/>
      </right>
      <top style="medium">
        <color rgb="FFC1C1C1"/>
      </top>
      <bottom style="medium">
        <color rgb="FF525252"/>
      </bottom>
      <diagonal/>
    </border>
  </borders>
  <cellStyleXfs count="2">
    <xf numFmtId="0" fontId="0" fillId="0" borderId="0"/>
    <xf numFmtId="0" fontId="3" fillId="0" borderId="0"/>
  </cellStyleXfs>
  <cellXfs count="1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3" xfId="0" applyBorder="1"/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3" xfId="0" applyNumberFormat="1" applyBorder="1"/>
    <xf numFmtId="0" fontId="4" fillId="0" borderId="0" xfId="0" applyFont="1"/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16" fontId="0" fillId="0" borderId="3" xfId="0" quotePrefix="1" applyNumberFormat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" fontId="0" fillId="0" borderId="1" xfId="0" quotePrefix="1" applyNumberFormat="1" applyBorder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0" fontId="6" fillId="0" borderId="3" xfId="0" applyFont="1" applyBorder="1"/>
    <xf numFmtId="0" fontId="6" fillId="0" borderId="13" xfId="0" applyFont="1" applyBorder="1"/>
    <xf numFmtId="0" fontId="6" fillId="0" borderId="14" xfId="0" applyFont="1" applyBorder="1"/>
    <xf numFmtId="0" fontId="1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/>
    <xf numFmtId="0" fontId="5" fillId="0" borderId="15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3" fillId="0" borderId="15" xfId="0" applyFont="1" applyBorder="1" applyAlignment="1">
      <alignment horizontal="left" indent="1"/>
    </xf>
    <xf numFmtId="0" fontId="3" fillId="0" borderId="18" xfId="0" applyFont="1" applyBorder="1" applyAlignment="1">
      <alignment horizontal="left" indent="1"/>
    </xf>
    <xf numFmtId="0" fontId="6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left" indent="1"/>
    </xf>
    <xf numFmtId="0" fontId="6" fillId="0" borderId="16" xfId="0" applyFont="1" applyBorder="1" applyAlignment="1">
      <alignment horizontal="center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center"/>
    </xf>
    <xf numFmtId="0" fontId="0" fillId="0" borderId="21" xfId="0" applyBorder="1"/>
    <xf numFmtId="164" fontId="0" fillId="0" borderId="21" xfId="0" applyNumberFormat="1" applyBorder="1" applyAlignment="1">
      <alignment horizontal="center"/>
    </xf>
    <xf numFmtId="0" fontId="6" fillId="0" borderId="22" xfId="0" applyFont="1" applyBorder="1"/>
    <xf numFmtId="0" fontId="0" fillId="0" borderId="17" xfId="0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0" fillId="0" borderId="23" xfId="0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164" fontId="0" fillId="0" borderId="21" xfId="0" applyNumberFormat="1" applyBorder="1"/>
    <xf numFmtId="10" fontId="0" fillId="0" borderId="3" xfId="0" applyNumberFormat="1" applyBorder="1" applyAlignment="1">
      <alignment horizontal="center"/>
    </xf>
    <xf numFmtId="0" fontId="0" fillId="0" borderId="27" xfId="0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/>
    <xf numFmtId="0" fontId="6" fillId="0" borderId="21" xfId="0" applyFont="1" applyBorder="1"/>
    <xf numFmtId="164" fontId="6" fillId="0" borderId="21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" fontId="6" fillId="0" borderId="21" xfId="0" quotePrefix="1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28" xfId="0" applyBorder="1"/>
    <xf numFmtId="0" fontId="0" fillId="0" borderId="30" xfId="0" applyBorder="1" applyAlignment="1">
      <alignment horizontal="left" indent="1"/>
    </xf>
    <xf numFmtId="164" fontId="0" fillId="0" borderId="28" xfId="0" applyNumberFormat="1" applyBorder="1"/>
    <xf numFmtId="0" fontId="0" fillId="2" borderId="0" xfId="0" applyFill="1"/>
    <xf numFmtId="0" fontId="6" fillId="2" borderId="2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21" xfId="0" applyFill="1" applyBorder="1"/>
    <xf numFmtId="0" fontId="0" fillId="2" borderId="28" xfId="0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6" fillId="2" borderId="21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2" fontId="6" fillId="2" borderId="28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left" indent="1"/>
    </xf>
    <xf numFmtId="165" fontId="0" fillId="0" borderId="28" xfId="0" applyNumberForma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indent="1"/>
    </xf>
    <xf numFmtId="0" fontId="0" fillId="2" borderId="29" xfId="0" applyFill="1" applyBorder="1"/>
    <xf numFmtId="0" fontId="0" fillId="2" borderId="27" xfId="0" applyFill="1" applyBorder="1"/>
    <xf numFmtId="0" fontId="3" fillId="0" borderId="20" xfId="0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4" xfId="1" applyFont="1" applyBorder="1"/>
    <xf numFmtId="0" fontId="2" fillId="0" borderId="9" xfId="1" applyFont="1" applyBorder="1" applyAlignment="1">
      <alignment horizontal="left" indent="1"/>
    </xf>
    <xf numFmtId="0" fontId="2" fillId="0" borderId="0" xfId="1" applyFont="1" applyBorder="1" applyAlignment="1">
      <alignment horizontal="left" indent="1"/>
    </xf>
    <xf numFmtId="0" fontId="4" fillId="0" borderId="5" xfId="1" applyFont="1" applyBorder="1"/>
    <xf numFmtId="0" fontId="4" fillId="0" borderId="10" xfId="1" applyFont="1" applyBorder="1"/>
    <xf numFmtId="0" fontId="4" fillId="0" borderId="6" xfId="1" applyFont="1" applyBorder="1"/>
    <xf numFmtId="0" fontId="4" fillId="0" borderId="11" xfId="1" applyFont="1" applyBorder="1"/>
    <xf numFmtId="0" fontId="4" fillId="0" borderId="12" xfId="1" applyFont="1" applyBorder="1" applyAlignment="1">
      <alignment horizontal="left" indent="1"/>
    </xf>
    <xf numFmtId="41" fontId="4" fillId="0" borderId="12" xfId="1" applyNumberFormat="1" applyFont="1" applyBorder="1"/>
    <xf numFmtId="0" fontId="4" fillId="0" borderId="0" xfId="1" applyFont="1" applyAlignment="1">
      <alignment horizontal="left" indent="1"/>
    </xf>
    <xf numFmtId="41" fontId="4" fillId="0" borderId="0" xfId="1" applyNumberFormat="1" applyFont="1"/>
    <xf numFmtId="0" fontId="4" fillId="0" borderId="12" xfId="1" applyFont="1" applyBorder="1"/>
    <xf numFmtId="0" fontId="8" fillId="0" borderId="0" xfId="1" applyFont="1" applyAlignment="1">
      <alignment horizontal="left" indent="1"/>
    </xf>
    <xf numFmtId="41" fontId="4" fillId="0" borderId="12" xfId="1" quotePrefix="1" applyNumberFormat="1" applyFont="1" applyBorder="1" applyAlignment="1">
      <alignment horizontal="right"/>
    </xf>
    <xf numFmtId="0" fontId="3" fillId="4" borderId="15" xfId="0" applyFont="1" applyFill="1" applyBorder="1" applyAlignment="1">
      <alignment horizontal="left" indent="1"/>
    </xf>
    <xf numFmtId="0" fontId="5" fillId="3" borderId="15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10" fillId="5" borderId="31" xfId="0" applyFont="1" applyFill="1" applyBorder="1" applyAlignment="1">
      <alignment vertical="center" wrapText="1"/>
    </xf>
    <xf numFmtId="0" fontId="10" fillId="7" borderId="31" xfId="0" applyFont="1" applyFill="1" applyBorder="1" applyAlignment="1">
      <alignment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vertical="center" wrapText="1"/>
    </xf>
    <xf numFmtId="0" fontId="10" fillId="5" borderId="35" xfId="0" applyFont="1" applyFill="1" applyBorder="1" applyAlignment="1">
      <alignment vertical="center" wrapText="1"/>
    </xf>
    <xf numFmtId="0" fontId="10" fillId="7" borderId="34" xfId="0" applyFont="1" applyFill="1" applyBorder="1" applyAlignment="1">
      <alignment vertical="center" wrapText="1"/>
    </xf>
    <xf numFmtId="0" fontId="10" fillId="7" borderId="3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indent="1"/>
    </xf>
    <xf numFmtId="0" fontId="0" fillId="0" borderId="3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0" xfId="0" applyFill="1"/>
    <xf numFmtId="0" fontId="6" fillId="0" borderId="2" xfId="0" applyFont="1" applyBorder="1" applyAlignment="1">
      <alignment horizontal="center"/>
    </xf>
    <xf numFmtId="0" fontId="6" fillId="0" borderId="1" xfId="0" applyFont="1" applyBorder="1"/>
    <xf numFmtId="0" fontId="6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3" fillId="8" borderId="15" xfId="0" applyFont="1" applyFill="1" applyBorder="1" applyAlignment="1">
      <alignment horizontal="left" indent="1"/>
    </xf>
    <xf numFmtId="0" fontId="3" fillId="9" borderId="15" xfId="0" applyFont="1" applyFill="1" applyBorder="1" applyAlignment="1">
      <alignment horizontal="left" indent="1"/>
    </xf>
    <xf numFmtId="0" fontId="3" fillId="0" borderId="25" xfId="0" applyFont="1" applyBorder="1" applyAlignment="1">
      <alignment horizontal="left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6" fillId="10" borderId="3" xfId="0" applyNumberFormat="1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10" fillId="5" borderId="36" xfId="0" applyFont="1" applyFill="1" applyBorder="1" applyAlignment="1">
      <alignment vertical="center" wrapText="1"/>
    </xf>
    <xf numFmtId="0" fontId="10" fillId="5" borderId="37" xfId="0" applyFont="1" applyFill="1" applyBorder="1" applyAlignment="1">
      <alignment vertical="center" wrapText="1"/>
    </xf>
    <xf numFmtId="0" fontId="10" fillId="5" borderId="38" xfId="0" applyFont="1" applyFill="1" applyBorder="1" applyAlignment="1">
      <alignment vertical="center" wrapText="1"/>
    </xf>
    <xf numFmtId="0" fontId="10" fillId="4" borderId="34" xfId="0" applyFont="1" applyFill="1" applyBorder="1" applyAlignment="1">
      <alignment vertical="center" wrapText="1"/>
    </xf>
    <xf numFmtId="0" fontId="10" fillId="4" borderId="31" xfId="0" applyFont="1" applyFill="1" applyBorder="1" applyAlignment="1">
      <alignment vertical="center" wrapText="1"/>
    </xf>
    <xf numFmtId="0" fontId="10" fillId="4" borderId="35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E75"/>
      <color rgb="FFFFA3A3"/>
      <color rgb="FF93E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abSelected="1" zoomScale="115" zoomScaleNormal="115" workbookViewId="0"/>
  </sheetViews>
  <sheetFormatPr defaultRowHeight="12.75" x14ac:dyDescent="0.2"/>
  <cols>
    <col min="1" max="1" width="23.140625" customWidth="1"/>
    <col min="2" max="2" width="7.7109375" style="84" customWidth="1"/>
    <col min="3" max="3" width="9.7109375" customWidth="1"/>
    <col min="4" max="4" width="8.85546875" customWidth="1"/>
    <col min="5" max="6" width="7.7109375" customWidth="1"/>
    <col min="7" max="7" width="8.5703125" style="31" customWidth="1"/>
    <col min="8" max="8" width="7.7109375" hidden="1" customWidth="1"/>
    <col min="9" max="9" width="8.7109375" hidden="1" customWidth="1"/>
    <col min="10" max="10" width="20.7109375" style="31" customWidth="1"/>
  </cols>
  <sheetData>
    <row r="1" spans="1:10" ht="15" x14ac:dyDescent="0.2">
      <c r="A1" s="6" t="s">
        <v>5</v>
      </c>
    </row>
    <row r="3" spans="1:10" ht="15" x14ac:dyDescent="0.2">
      <c r="A3" s="6" t="s">
        <v>183</v>
      </c>
      <c r="H3" s="17"/>
    </row>
    <row r="4" spans="1:10" x14ac:dyDescent="0.2">
      <c r="H4" s="17"/>
    </row>
    <row r="5" spans="1:10" ht="15" x14ac:dyDescent="0.2">
      <c r="A5" s="6" t="s">
        <v>184</v>
      </c>
    </row>
    <row r="6" spans="1:10" ht="15" x14ac:dyDescent="0.2">
      <c r="A6" s="16" t="s">
        <v>8</v>
      </c>
    </row>
    <row r="7" spans="1:10" ht="15.75" thickBot="1" x14ac:dyDescent="0.25">
      <c r="A7" s="16"/>
    </row>
    <row r="8" spans="1:10" s="31" customFormat="1" x14ac:dyDescent="0.2">
      <c r="A8" s="73"/>
      <c r="B8" s="85"/>
      <c r="C8" s="63" t="s">
        <v>1</v>
      </c>
      <c r="D8" s="63"/>
      <c r="E8" s="63"/>
      <c r="F8" s="63"/>
      <c r="G8" s="63"/>
      <c r="H8" s="64"/>
      <c r="I8" s="65" t="s">
        <v>7</v>
      </c>
      <c r="J8" s="33"/>
    </row>
    <row r="9" spans="1:10" s="31" customFormat="1" x14ac:dyDescent="0.2">
      <c r="A9" s="66" t="s">
        <v>11</v>
      </c>
      <c r="B9" s="86" t="s">
        <v>0</v>
      </c>
      <c r="C9" s="29" t="s">
        <v>0</v>
      </c>
      <c r="D9" s="29" t="s">
        <v>2</v>
      </c>
      <c r="E9" s="29" t="s">
        <v>3</v>
      </c>
      <c r="F9" s="29" t="s">
        <v>4</v>
      </c>
      <c r="G9" s="29" t="s">
        <v>1</v>
      </c>
      <c r="H9" s="29" t="s">
        <v>6</v>
      </c>
      <c r="I9" s="67" t="s">
        <v>1</v>
      </c>
      <c r="J9" s="36" t="s">
        <v>160</v>
      </c>
    </row>
    <row r="10" spans="1:10" ht="13.5" thickBot="1" x14ac:dyDescent="0.25">
      <c r="A10" s="74"/>
      <c r="B10" s="87"/>
      <c r="C10" s="47"/>
      <c r="D10" s="47"/>
      <c r="E10" s="47"/>
      <c r="F10" s="47"/>
      <c r="G10" s="71"/>
      <c r="H10" s="47"/>
      <c r="I10" s="62"/>
      <c r="J10" s="49"/>
    </row>
    <row r="11" spans="1:10" x14ac:dyDescent="0.2">
      <c r="A11" s="124" t="s">
        <v>161</v>
      </c>
      <c r="B11" s="103"/>
      <c r="C11" s="81"/>
      <c r="D11" s="81"/>
      <c r="E11" s="81"/>
      <c r="F11" s="81"/>
      <c r="G11" s="64"/>
      <c r="H11" s="81"/>
      <c r="I11" s="81"/>
      <c r="J11" s="33"/>
    </row>
    <row r="12" spans="1:10" x14ac:dyDescent="0.2">
      <c r="A12" s="123" t="s">
        <v>209</v>
      </c>
      <c r="B12" s="153">
        <v>1.33</v>
      </c>
      <c r="C12" s="7"/>
      <c r="D12" s="7"/>
      <c r="E12" s="7"/>
      <c r="F12" s="7"/>
      <c r="G12" s="32"/>
      <c r="H12" s="7"/>
      <c r="I12" s="7"/>
      <c r="J12" s="34"/>
    </row>
    <row r="13" spans="1:10" ht="13.5" thickBot="1" x14ac:dyDescent="0.25">
      <c r="A13" s="75"/>
      <c r="B13" s="104"/>
      <c r="C13" s="47"/>
      <c r="D13" s="47"/>
      <c r="E13" s="47"/>
      <c r="F13" s="47"/>
      <c r="G13" s="71"/>
      <c r="H13" s="47"/>
      <c r="I13" s="47"/>
      <c r="J13" s="49"/>
    </row>
    <row r="14" spans="1:10" x14ac:dyDescent="0.2">
      <c r="A14" s="59"/>
      <c r="B14" s="91"/>
      <c r="C14" s="20"/>
      <c r="D14" s="3"/>
      <c r="E14" s="3"/>
      <c r="F14" s="3"/>
      <c r="G14" s="29"/>
      <c r="H14" s="7"/>
      <c r="I14" s="7"/>
      <c r="J14" s="36"/>
    </row>
    <row r="15" spans="1:10" x14ac:dyDescent="0.2">
      <c r="A15" s="40" t="s">
        <v>9</v>
      </c>
      <c r="B15" s="91">
        <v>9</v>
      </c>
      <c r="C15" s="152">
        <f>ROUND((B15*B$24),0)</f>
        <v>12</v>
      </c>
      <c r="D15" s="28">
        <v>2</v>
      </c>
      <c r="E15" s="3">
        <v>6</v>
      </c>
      <c r="F15" s="3" t="s">
        <v>271</v>
      </c>
      <c r="G15" s="29">
        <f>SUM(C15:F15)</f>
        <v>20</v>
      </c>
      <c r="H15" s="11">
        <v>1.2381</v>
      </c>
      <c r="I15" s="8">
        <f>G15*H15</f>
        <v>24.762</v>
      </c>
      <c r="J15" s="138" t="s">
        <v>269</v>
      </c>
    </row>
    <row r="16" spans="1:10" x14ac:dyDescent="0.2">
      <c r="A16" s="41"/>
      <c r="B16" s="92"/>
      <c r="C16" s="21"/>
      <c r="D16" s="4"/>
      <c r="E16" s="4"/>
      <c r="F16" s="4"/>
      <c r="G16" s="140"/>
      <c r="H16" s="2"/>
      <c r="I16" s="2"/>
      <c r="J16" s="42"/>
    </row>
    <row r="17" spans="1:12" x14ac:dyDescent="0.2">
      <c r="A17" s="39"/>
      <c r="B17" s="93"/>
      <c r="C17" s="1"/>
      <c r="D17" s="1"/>
      <c r="E17" s="1"/>
      <c r="F17" s="1"/>
      <c r="G17" s="141"/>
      <c r="H17" s="1"/>
      <c r="I17" s="1"/>
      <c r="J17" s="37"/>
    </row>
    <row r="18" spans="1:12" x14ac:dyDescent="0.2">
      <c r="A18" s="145" t="s">
        <v>155</v>
      </c>
      <c r="B18" s="91">
        <v>9</v>
      </c>
      <c r="C18" s="152">
        <f>ROUND((B18*B$12),0)</f>
        <v>12</v>
      </c>
      <c r="D18" s="28">
        <v>6</v>
      </c>
      <c r="E18" s="3" t="s">
        <v>271</v>
      </c>
      <c r="F18" s="3">
        <v>8</v>
      </c>
      <c r="G18" s="29">
        <f>SUM(C18:F18)</f>
        <v>26</v>
      </c>
      <c r="H18" s="11">
        <v>1</v>
      </c>
      <c r="I18" s="8">
        <f>G18*H18</f>
        <v>26</v>
      </c>
      <c r="J18" s="78" t="s">
        <v>267</v>
      </c>
      <c r="L18" s="27"/>
    </row>
    <row r="19" spans="1:12" x14ac:dyDescent="0.2">
      <c r="A19" s="41"/>
      <c r="B19" s="92"/>
      <c r="C19" s="21"/>
      <c r="D19" s="4"/>
      <c r="E19" s="4"/>
      <c r="F19" s="4"/>
      <c r="G19" s="140"/>
      <c r="H19" s="2"/>
      <c r="I19" s="2"/>
      <c r="J19" s="42"/>
      <c r="L19" s="27"/>
    </row>
    <row r="20" spans="1:12" x14ac:dyDescent="0.2">
      <c r="A20" s="40"/>
      <c r="B20" s="91"/>
      <c r="C20" s="19"/>
      <c r="D20" s="3"/>
      <c r="E20" s="3"/>
      <c r="F20" s="3"/>
      <c r="G20" s="29"/>
      <c r="H20" s="7"/>
      <c r="I20" s="8"/>
      <c r="J20" s="36"/>
    </row>
    <row r="21" spans="1:12" s="139" customFormat="1" x14ac:dyDescent="0.2">
      <c r="A21" s="133" t="s">
        <v>156</v>
      </c>
      <c r="B21" s="134">
        <v>16</v>
      </c>
      <c r="C21" s="152">
        <f>ROUND((B21*B$24),0)</f>
        <v>21</v>
      </c>
      <c r="D21" s="135" t="s">
        <v>271</v>
      </c>
      <c r="E21" s="134">
        <v>2</v>
      </c>
      <c r="F21" s="134">
        <v>0</v>
      </c>
      <c r="G21" s="142">
        <f>SUM(C21:F21)</f>
        <v>23</v>
      </c>
      <c r="H21" s="136">
        <v>1</v>
      </c>
      <c r="I21" s="137">
        <f>G21*H21</f>
        <v>23</v>
      </c>
      <c r="J21" s="138" t="s">
        <v>268</v>
      </c>
    </row>
    <row r="22" spans="1:12" ht="13.5" thickBot="1" x14ac:dyDescent="0.25">
      <c r="A22" s="45"/>
      <c r="B22" s="95"/>
      <c r="C22" s="46"/>
      <c r="D22" s="46"/>
      <c r="E22" s="46"/>
      <c r="F22" s="46"/>
      <c r="G22" s="69"/>
      <c r="H22" s="47"/>
      <c r="I22" s="48"/>
      <c r="J22" s="49"/>
    </row>
    <row r="23" spans="1:12" x14ac:dyDescent="0.2">
      <c r="A23" s="124" t="s">
        <v>162</v>
      </c>
      <c r="B23" s="96"/>
      <c r="C23" s="63" t="s">
        <v>1</v>
      </c>
      <c r="D23" s="63"/>
      <c r="E23" s="63"/>
      <c r="F23" s="63"/>
      <c r="G23" s="63"/>
      <c r="H23" s="81"/>
      <c r="I23" s="83"/>
      <c r="J23" s="33"/>
    </row>
    <row r="24" spans="1:12" x14ac:dyDescent="0.2">
      <c r="A24" s="123" t="s">
        <v>209</v>
      </c>
      <c r="B24" s="151">
        <v>1.33</v>
      </c>
      <c r="C24" s="29" t="s">
        <v>0</v>
      </c>
      <c r="D24" s="29" t="s">
        <v>2</v>
      </c>
      <c r="E24" s="29" t="s">
        <v>3</v>
      </c>
      <c r="F24" s="29" t="s">
        <v>4</v>
      </c>
      <c r="G24" s="29" t="s">
        <v>1</v>
      </c>
      <c r="H24" s="7"/>
      <c r="I24" s="15"/>
      <c r="J24" s="36"/>
    </row>
    <row r="25" spans="1:12" ht="13.5" thickBot="1" x14ac:dyDescent="0.25">
      <c r="A25" s="76"/>
      <c r="B25" s="90"/>
      <c r="C25" s="69"/>
      <c r="D25" s="69"/>
      <c r="E25" s="69"/>
      <c r="F25" s="69"/>
      <c r="G25" s="69"/>
      <c r="H25" s="47"/>
      <c r="I25" s="60"/>
      <c r="J25" s="49"/>
    </row>
    <row r="26" spans="1:12" x14ac:dyDescent="0.2">
      <c r="A26" s="43"/>
      <c r="B26" s="93"/>
      <c r="C26" s="22"/>
      <c r="D26" s="14"/>
      <c r="E26" s="14"/>
      <c r="F26" s="14"/>
      <c r="G26" s="143"/>
      <c r="H26" s="1"/>
      <c r="I26" s="1"/>
      <c r="J26" s="44"/>
    </row>
    <row r="27" spans="1:12" x14ac:dyDescent="0.2">
      <c r="A27" s="40" t="s">
        <v>10</v>
      </c>
      <c r="B27" s="91">
        <v>14</v>
      </c>
      <c r="C27" s="152">
        <f>ROUND((B27*B$24),0)</f>
        <v>19</v>
      </c>
      <c r="D27" s="28">
        <v>5</v>
      </c>
      <c r="E27" s="3">
        <v>1</v>
      </c>
      <c r="F27" s="3" t="s">
        <v>271</v>
      </c>
      <c r="G27" s="29">
        <f>SUM(C27:F27)</f>
        <v>25</v>
      </c>
      <c r="H27" s="11">
        <v>1.2381</v>
      </c>
      <c r="I27" s="8">
        <f>G27*H27</f>
        <v>30.952500000000001</v>
      </c>
      <c r="J27" s="78" t="s">
        <v>267</v>
      </c>
    </row>
    <row r="28" spans="1:12" x14ac:dyDescent="0.2">
      <c r="A28" s="55"/>
      <c r="B28" s="92"/>
      <c r="C28" s="4"/>
      <c r="D28" s="4"/>
      <c r="E28" s="4"/>
      <c r="F28" s="4"/>
      <c r="G28" s="140"/>
      <c r="H28" s="23"/>
      <c r="I28" s="9"/>
      <c r="J28" s="42"/>
    </row>
    <row r="29" spans="1:12" x14ac:dyDescent="0.2">
      <c r="A29" s="43"/>
      <c r="B29" s="93"/>
      <c r="C29" s="22"/>
      <c r="D29" s="14"/>
      <c r="E29" s="14"/>
      <c r="F29" s="14"/>
      <c r="G29" s="143"/>
      <c r="H29" s="1"/>
      <c r="I29" s="1"/>
      <c r="J29" s="44"/>
      <c r="L29" s="27"/>
    </row>
    <row r="30" spans="1:12" x14ac:dyDescent="0.2">
      <c r="A30" s="40" t="s">
        <v>185</v>
      </c>
      <c r="B30" s="91">
        <v>14</v>
      </c>
      <c r="C30" s="152">
        <f>ROUND((B30*B$12),0)</f>
        <v>19</v>
      </c>
      <c r="D30" s="28">
        <v>3</v>
      </c>
      <c r="E30" s="3">
        <v>1</v>
      </c>
      <c r="F30" s="3">
        <v>3</v>
      </c>
      <c r="G30" s="29">
        <f>SUM(C30:F30)</f>
        <v>26</v>
      </c>
      <c r="H30" s="11">
        <v>1</v>
      </c>
      <c r="I30" s="8">
        <f>G30*H30</f>
        <v>26</v>
      </c>
      <c r="J30" s="78" t="s">
        <v>267</v>
      </c>
      <c r="L30" s="27"/>
    </row>
    <row r="31" spans="1:12" x14ac:dyDescent="0.2">
      <c r="A31" s="41"/>
      <c r="B31" s="92"/>
      <c r="C31" s="4"/>
      <c r="D31" s="4"/>
      <c r="E31" s="4"/>
      <c r="F31" s="4"/>
      <c r="G31" s="140"/>
      <c r="H31" s="23"/>
      <c r="I31" s="9"/>
      <c r="J31" s="42"/>
      <c r="L31" s="27"/>
    </row>
    <row r="32" spans="1:12" x14ac:dyDescent="0.2">
      <c r="A32" s="43"/>
      <c r="B32" s="93"/>
      <c r="C32" s="14"/>
      <c r="D32" s="14"/>
      <c r="E32" s="14"/>
      <c r="F32" s="14"/>
      <c r="G32" s="143"/>
      <c r="H32" s="24"/>
      <c r="I32" s="10"/>
      <c r="J32" s="44"/>
      <c r="L32" s="27"/>
    </row>
    <row r="33" spans="1:10" s="139" customFormat="1" x14ac:dyDescent="0.2">
      <c r="A33" s="133" t="s">
        <v>168</v>
      </c>
      <c r="B33" s="134">
        <v>8</v>
      </c>
      <c r="C33" s="152">
        <f>ROUND((B33*B$12),0)</f>
        <v>11</v>
      </c>
      <c r="D33" s="135" t="s">
        <v>271</v>
      </c>
      <c r="E33" s="134">
        <v>7</v>
      </c>
      <c r="F33" s="134">
        <v>5</v>
      </c>
      <c r="G33" s="142">
        <f>SUM(C33:F33)</f>
        <v>23</v>
      </c>
      <c r="H33" s="136">
        <v>1</v>
      </c>
      <c r="I33" s="137">
        <f>G33*H33</f>
        <v>23</v>
      </c>
      <c r="J33" s="138" t="s">
        <v>268</v>
      </c>
    </row>
    <row r="34" spans="1:10" ht="13.5" thickBot="1" x14ac:dyDescent="0.25">
      <c r="A34" s="51"/>
      <c r="B34" s="95"/>
      <c r="C34" s="46"/>
      <c r="D34" s="46"/>
      <c r="E34" s="46"/>
      <c r="F34" s="46"/>
      <c r="G34" s="69"/>
      <c r="H34" s="53"/>
      <c r="I34" s="48"/>
      <c r="J34" s="54"/>
    </row>
    <row r="35" spans="1:10" x14ac:dyDescent="0.2">
      <c r="A35" s="82"/>
      <c r="B35" s="88"/>
      <c r="C35" s="79"/>
      <c r="D35" s="79"/>
      <c r="E35" s="79"/>
      <c r="F35" s="79"/>
      <c r="G35" s="63"/>
      <c r="H35" s="81"/>
      <c r="I35" s="80"/>
      <c r="J35" s="33"/>
    </row>
    <row r="36" spans="1:10" s="31" customFormat="1" x14ac:dyDescent="0.2">
      <c r="A36" s="123" t="s">
        <v>189</v>
      </c>
      <c r="B36" s="89"/>
      <c r="C36" s="29" t="s">
        <v>1</v>
      </c>
      <c r="D36" s="29"/>
      <c r="E36" s="29"/>
      <c r="F36" s="29"/>
      <c r="G36" s="29"/>
      <c r="H36" s="32"/>
      <c r="I36" s="68"/>
      <c r="J36" s="34"/>
    </row>
    <row r="37" spans="1:10" s="31" customFormat="1" x14ac:dyDescent="0.2">
      <c r="A37" s="123" t="s">
        <v>210</v>
      </c>
      <c r="B37" s="89">
        <v>1</v>
      </c>
      <c r="C37" s="29" t="s">
        <v>0</v>
      </c>
      <c r="D37" s="29" t="s">
        <v>2</v>
      </c>
      <c r="E37" s="29" t="s">
        <v>3</v>
      </c>
      <c r="F37" s="29" t="s">
        <v>4</v>
      </c>
      <c r="G37" s="29" t="s">
        <v>1</v>
      </c>
      <c r="H37" s="32"/>
      <c r="I37" s="68"/>
      <c r="J37" s="36" t="s">
        <v>160</v>
      </c>
    </row>
    <row r="38" spans="1:10" s="31" customFormat="1" ht="13.5" thickBot="1" x14ac:dyDescent="0.25">
      <c r="A38" s="75"/>
      <c r="B38" s="90"/>
      <c r="C38" s="69"/>
      <c r="D38" s="70"/>
      <c r="E38" s="69"/>
      <c r="F38" s="69"/>
      <c r="G38" s="69"/>
      <c r="H38" s="71"/>
      <c r="I38" s="72"/>
      <c r="J38" s="49"/>
    </row>
    <row r="39" spans="1:10" x14ac:dyDescent="0.2">
      <c r="A39" s="58"/>
      <c r="B39" s="91"/>
      <c r="C39" s="61"/>
      <c r="D39" s="12"/>
      <c r="E39" s="3"/>
      <c r="F39" s="3"/>
      <c r="G39" s="29"/>
      <c r="H39" s="7"/>
      <c r="I39" s="8"/>
      <c r="J39" s="34"/>
    </row>
    <row r="40" spans="1:10" x14ac:dyDescent="0.2">
      <c r="A40" s="146" t="s">
        <v>169</v>
      </c>
      <c r="B40" s="91">
        <v>16</v>
      </c>
      <c r="C40" s="3"/>
      <c r="D40" s="18"/>
      <c r="E40" s="3"/>
      <c r="F40" s="3"/>
      <c r="G40" s="29"/>
      <c r="H40" s="7"/>
      <c r="I40" s="7"/>
      <c r="J40" s="36"/>
    </row>
    <row r="41" spans="1:10" x14ac:dyDescent="0.2">
      <c r="A41" s="146" t="s">
        <v>155</v>
      </c>
      <c r="B41" s="91">
        <v>9</v>
      </c>
      <c r="C41" s="28">
        <f>ROUND(((B40+B41)*B$37),0)</f>
        <v>25</v>
      </c>
      <c r="D41" s="18">
        <v>6</v>
      </c>
      <c r="E41" s="28">
        <v>5</v>
      </c>
      <c r="F41" s="3">
        <v>3</v>
      </c>
      <c r="G41" s="29">
        <f>SUM(C41:F41)</f>
        <v>39</v>
      </c>
      <c r="H41" s="11">
        <v>1</v>
      </c>
      <c r="I41" s="8">
        <f>G41*H41</f>
        <v>39</v>
      </c>
      <c r="J41" s="78" t="s">
        <v>267</v>
      </c>
    </row>
    <row r="42" spans="1:10" x14ac:dyDescent="0.2">
      <c r="A42" s="41"/>
      <c r="B42" s="92"/>
      <c r="C42" s="4"/>
      <c r="D42" s="13"/>
      <c r="E42" s="4"/>
      <c r="F42" s="4"/>
      <c r="G42" s="140"/>
      <c r="H42" s="23"/>
      <c r="I42" s="9"/>
      <c r="J42" s="42"/>
    </row>
    <row r="43" spans="1:10" x14ac:dyDescent="0.2">
      <c r="A43" s="43"/>
      <c r="B43" s="93"/>
      <c r="C43" s="14"/>
      <c r="D43" s="25"/>
      <c r="E43" s="14"/>
      <c r="F43" s="14"/>
      <c r="G43" s="143"/>
      <c r="H43" s="24"/>
      <c r="I43" s="10"/>
      <c r="J43" s="44"/>
    </row>
    <row r="44" spans="1:10" x14ac:dyDescent="0.2">
      <c r="A44" s="40" t="s">
        <v>187</v>
      </c>
      <c r="B44" s="91">
        <v>10</v>
      </c>
      <c r="C44" s="3"/>
      <c r="D44" s="18"/>
      <c r="E44" s="3"/>
      <c r="F44" s="3"/>
      <c r="G44" s="29"/>
      <c r="H44" s="7"/>
      <c r="I44" s="7"/>
      <c r="J44" s="36"/>
    </row>
    <row r="45" spans="1:10" x14ac:dyDescent="0.2">
      <c r="A45" s="40" t="s">
        <v>188</v>
      </c>
      <c r="B45" s="91">
        <v>9</v>
      </c>
      <c r="C45" s="28">
        <f>ROUND(((B44+B45)*B$37),0)</f>
        <v>19</v>
      </c>
      <c r="D45" s="18">
        <v>4</v>
      </c>
      <c r="E45" s="3">
        <v>6</v>
      </c>
      <c r="F45" s="28">
        <v>5</v>
      </c>
      <c r="G45" s="29">
        <f>SUM(C45:F45)</f>
        <v>34</v>
      </c>
      <c r="H45" s="11">
        <v>1</v>
      </c>
      <c r="I45" s="8">
        <f>G45*H45</f>
        <v>34</v>
      </c>
      <c r="J45" s="138" t="s">
        <v>269</v>
      </c>
    </row>
    <row r="46" spans="1:10" x14ac:dyDescent="0.2">
      <c r="A46" s="41"/>
      <c r="B46" s="92"/>
      <c r="C46" s="4"/>
      <c r="D46" s="13"/>
      <c r="E46" s="4"/>
      <c r="F46" s="4"/>
      <c r="G46" s="140"/>
      <c r="H46" s="23"/>
      <c r="I46" s="9"/>
      <c r="J46" s="42"/>
    </row>
    <row r="47" spans="1:10" x14ac:dyDescent="0.2">
      <c r="A47" s="43"/>
      <c r="B47" s="93"/>
      <c r="C47" s="14"/>
      <c r="D47" s="25"/>
      <c r="E47" s="14"/>
      <c r="F47" s="14"/>
      <c r="G47" s="143"/>
      <c r="H47" s="24"/>
      <c r="I47" s="10"/>
      <c r="J47" s="44"/>
    </row>
    <row r="48" spans="1:10" x14ac:dyDescent="0.2">
      <c r="A48" s="40" t="s">
        <v>9</v>
      </c>
      <c r="B48" s="91">
        <v>9</v>
      </c>
      <c r="C48" s="3"/>
      <c r="D48" s="18"/>
      <c r="E48" s="3"/>
      <c r="F48" s="3"/>
      <c r="G48" s="29"/>
      <c r="H48" s="7"/>
      <c r="I48" s="7"/>
      <c r="J48" s="36"/>
    </row>
    <row r="49" spans="1:15" x14ac:dyDescent="0.2">
      <c r="A49" s="40" t="s">
        <v>168</v>
      </c>
      <c r="B49" s="91">
        <v>8</v>
      </c>
      <c r="C49" s="28">
        <f>ROUND(((B48+B49)*B$37),0)</f>
        <v>17</v>
      </c>
      <c r="D49" s="18">
        <v>4</v>
      </c>
      <c r="E49" s="3">
        <v>3</v>
      </c>
      <c r="F49" s="28">
        <v>6</v>
      </c>
      <c r="G49" s="29">
        <f>SUM(C49:F49)</f>
        <v>30</v>
      </c>
      <c r="H49" s="11">
        <v>1</v>
      </c>
      <c r="I49" s="8">
        <f>G49*H49</f>
        <v>30</v>
      </c>
      <c r="J49" s="138" t="s">
        <v>270</v>
      </c>
    </row>
    <row r="50" spans="1:15" x14ac:dyDescent="0.2">
      <c r="A50" s="41"/>
      <c r="B50" s="92"/>
      <c r="C50" s="4"/>
      <c r="D50" s="13"/>
      <c r="E50" s="4"/>
      <c r="F50" s="4"/>
      <c r="G50" s="140"/>
      <c r="H50" s="23"/>
      <c r="I50" s="9"/>
      <c r="J50" s="42"/>
    </row>
    <row r="51" spans="1:15" x14ac:dyDescent="0.2">
      <c r="A51" s="43"/>
      <c r="B51" s="93"/>
      <c r="C51" s="14"/>
      <c r="D51" s="25"/>
      <c r="E51" s="14"/>
      <c r="F51" s="14"/>
      <c r="G51" s="143"/>
      <c r="H51" s="24"/>
      <c r="I51" s="10"/>
      <c r="J51" s="44"/>
    </row>
    <row r="52" spans="1:15" x14ac:dyDescent="0.2">
      <c r="A52" s="40" t="s">
        <v>10</v>
      </c>
      <c r="B52" s="91">
        <v>14</v>
      </c>
      <c r="C52" s="3"/>
      <c r="D52" s="18"/>
      <c r="E52" s="3"/>
      <c r="F52" s="3"/>
      <c r="G52" s="29"/>
      <c r="H52" s="7"/>
      <c r="I52" s="7"/>
      <c r="J52" s="36"/>
    </row>
    <row r="53" spans="1:15" x14ac:dyDescent="0.2">
      <c r="A53" s="40" t="s">
        <v>186</v>
      </c>
      <c r="B53" s="94">
        <v>15</v>
      </c>
      <c r="C53" s="28">
        <f>ROUND(((B52+B53)*B$37),0)</f>
        <v>29</v>
      </c>
      <c r="D53" s="30">
        <v>2</v>
      </c>
      <c r="E53" s="3">
        <v>2</v>
      </c>
      <c r="F53" s="3">
        <v>2</v>
      </c>
      <c r="G53" s="29">
        <f>SUM(C53:F53)</f>
        <v>35</v>
      </c>
      <c r="H53" s="11" t="e">
        <f>#REF!</f>
        <v>#REF!</v>
      </c>
      <c r="I53" s="8" t="e">
        <f>G53*H53</f>
        <v>#REF!</v>
      </c>
      <c r="J53" s="138" t="s">
        <v>268</v>
      </c>
    </row>
    <row r="54" spans="1:15" ht="13.5" thickBot="1" x14ac:dyDescent="0.25">
      <c r="A54" s="51"/>
      <c r="B54" s="95"/>
      <c r="C54" s="46"/>
      <c r="D54" s="52"/>
      <c r="E54" s="46"/>
      <c r="F54" s="46"/>
      <c r="G54" s="69"/>
      <c r="H54" s="53"/>
      <c r="I54" s="48"/>
      <c r="J54" s="54"/>
    </row>
    <row r="55" spans="1:15" x14ac:dyDescent="0.2">
      <c r="A55" s="123" t="s">
        <v>222</v>
      </c>
      <c r="B55" s="89"/>
      <c r="C55" s="29" t="s">
        <v>1</v>
      </c>
      <c r="D55" s="29"/>
      <c r="E55" s="29"/>
      <c r="F55" s="29"/>
      <c r="G55" s="29"/>
      <c r="H55" s="7"/>
      <c r="I55" s="8"/>
      <c r="J55" s="36"/>
    </row>
    <row r="56" spans="1:15" x14ac:dyDescent="0.2">
      <c r="A56" s="123" t="s">
        <v>196</v>
      </c>
      <c r="B56" s="151">
        <v>1.33</v>
      </c>
      <c r="C56" s="29" t="s">
        <v>0</v>
      </c>
      <c r="D56" s="29" t="s">
        <v>2</v>
      </c>
      <c r="E56" s="29" t="s">
        <v>3</v>
      </c>
      <c r="F56" s="29" t="s">
        <v>4</v>
      </c>
      <c r="G56" s="29" t="s">
        <v>1</v>
      </c>
      <c r="H56" s="7"/>
      <c r="I56" s="8"/>
      <c r="J56" s="36" t="s">
        <v>160</v>
      </c>
    </row>
    <row r="57" spans="1:15" ht="13.5" thickBot="1" x14ac:dyDescent="0.25">
      <c r="A57" s="74"/>
      <c r="B57" s="90"/>
      <c r="C57" s="69"/>
      <c r="D57" s="69"/>
      <c r="E57" s="69"/>
      <c r="F57" s="69"/>
      <c r="G57" s="69"/>
      <c r="H57" s="47"/>
      <c r="I57" s="48"/>
      <c r="J57" s="54"/>
    </row>
    <row r="58" spans="1:15" x14ac:dyDescent="0.2">
      <c r="A58" s="57"/>
      <c r="B58" s="91"/>
      <c r="C58" s="3"/>
      <c r="D58" s="3"/>
      <c r="E58" s="3"/>
      <c r="F58" s="3"/>
      <c r="G58" s="29"/>
      <c r="H58" s="7"/>
      <c r="I58" s="8"/>
      <c r="J58" s="36"/>
    </row>
    <row r="59" spans="1:15" x14ac:dyDescent="0.2">
      <c r="A59" s="145" t="s">
        <v>195</v>
      </c>
      <c r="B59" s="91">
        <v>18</v>
      </c>
      <c r="C59" s="19"/>
      <c r="D59" s="3"/>
      <c r="E59" s="3"/>
      <c r="F59" s="3"/>
      <c r="G59" s="29"/>
      <c r="H59" s="7"/>
      <c r="I59" s="8"/>
      <c r="J59" s="36"/>
    </row>
    <row r="60" spans="1:15" x14ac:dyDescent="0.2">
      <c r="A60" s="145" t="s">
        <v>191</v>
      </c>
      <c r="B60" s="91">
        <v>15</v>
      </c>
      <c r="C60" s="152">
        <f>ROUND(((B59+B60)*B$56),0)</f>
        <v>44</v>
      </c>
      <c r="D60" s="3" t="s">
        <v>271</v>
      </c>
      <c r="E60" s="3">
        <v>2</v>
      </c>
      <c r="F60" s="3">
        <v>5</v>
      </c>
      <c r="G60" s="29">
        <f>SUM(C60:F60)</f>
        <v>51</v>
      </c>
      <c r="H60" s="11" t="e">
        <f>#REF!</f>
        <v>#REF!</v>
      </c>
      <c r="I60" s="8" t="e">
        <f>G60*H60</f>
        <v>#REF!</v>
      </c>
      <c r="J60" s="78" t="s">
        <v>267</v>
      </c>
    </row>
    <row r="61" spans="1:15" x14ac:dyDescent="0.2">
      <c r="A61" s="41"/>
      <c r="B61" s="92"/>
      <c r="C61" s="4"/>
      <c r="D61" s="4"/>
      <c r="E61" s="4"/>
      <c r="F61" s="4"/>
      <c r="G61" s="140"/>
      <c r="H61" s="2"/>
      <c r="I61" s="9"/>
      <c r="J61" s="42"/>
    </row>
    <row r="62" spans="1:15" x14ac:dyDescent="0.2">
      <c r="A62" s="50"/>
      <c r="B62" s="93"/>
      <c r="C62" s="26"/>
      <c r="D62" s="14"/>
      <c r="E62" s="14"/>
      <c r="F62" s="14"/>
      <c r="G62" s="143"/>
      <c r="H62" s="1"/>
      <c r="I62" s="10"/>
      <c r="J62" s="44"/>
      <c r="O62" s="27"/>
    </row>
    <row r="63" spans="1:15" x14ac:dyDescent="0.2">
      <c r="A63" s="40" t="s">
        <v>186</v>
      </c>
      <c r="B63" s="91">
        <v>15</v>
      </c>
      <c r="C63" s="19"/>
      <c r="D63" s="3"/>
      <c r="E63" s="3"/>
      <c r="F63" s="3"/>
      <c r="G63" s="29"/>
      <c r="H63" s="7"/>
      <c r="I63" s="8"/>
      <c r="J63" s="36"/>
    </row>
    <row r="64" spans="1:15" x14ac:dyDescent="0.2">
      <c r="A64" s="40" t="s">
        <v>157</v>
      </c>
      <c r="B64" s="91">
        <v>14</v>
      </c>
      <c r="C64" s="152">
        <f>ROUND(((B63+B64)*B$56),)</f>
        <v>39</v>
      </c>
      <c r="D64" s="3">
        <v>3</v>
      </c>
      <c r="E64" s="3">
        <v>6</v>
      </c>
      <c r="F64" s="28" t="s">
        <v>271</v>
      </c>
      <c r="G64" s="29">
        <f>SUM(C64:F64)</f>
        <v>48</v>
      </c>
      <c r="H64" s="11">
        <f>H89</f>
        <v>0</v>
      </c>
      <c r="I64" s="8">
        <f>G64*H64</f>
        <v>0</v>
      </c>
      <c r="J64" s="138" t="s">
        <v>268</v>
      </c>
    </row>
    <row r="65" spans="1:15" x14ac:dyDescent="0.2">
      <c r="A65" s="56"/>
      <c r="B65" s="92"/>
      <c r="C65" s="4"/>
      <c r="D65" s="4"/>
      <c r="E65" s="4"/>
      <c r="F65" s="4"/>
      <c r="G65" s="140"/>
      <c r="H65" s="23"/>
      <c r="I65" s="9"/>
      <c r="J65" s="42"/>
    </row>
    <row r="66" spans="1:15" x14ac:dyDescent="0.2">
      <c r="A66" s="50"/>
      <c r="B66" s="93"/>
      <c r="C66" s="14"/>
      <c r="D66" s="14"/>
      <c r="E66" s="14"/>
      <c r="F66" s="14"/>
      <c r="G66" s="143"/>
      <c r="H66" s="24"/>
      <c r="I66" s="10"/>
      <c r="J66" s="44"/>
    </row>
    <row r="67" spans="1:15" x14ac:dyDescent="0.2">
      <c r="A67" s="40" t="s">
        <v>156</v>
      </c>
      <c r="B67" s="91">
        <v>16</v>
      </c>
      <c r="C67" s="19"/>
      <c r="D67" s="3"/>
      <c r="E67" s="3"/>
      <c r="F67" s="3"/>
      <c r="G67" s="29"/>
      <c r="H67" s="7"/>
      <c r="I67" s="8"/>
      <c r="J67" s="36"/>
    </row>
    <row r="68" spans="1:15" x14ac:dyDescent="0.2">
      <c r="A68" s="40" t="s">
        <v>158</v>
      </c>
      <c r="B68" s="91">
        <v>13</v>
      </c>
      <c r="C68" s="152">
        <f>ROUND(((B67+B68)*B$56),)</f>
        <v>39</v>
      </c>
      <c r="D68" s="3">
        <v>5</v>
      </c>
      <c r="E68" s="28" t="s">
        <v>271</v>
      </c>
      <c r="F68" s="3">
        <v>3</v>
      </c>
      <c r="G68" s="29">
        <f>SUM(C68:F68)</f>
        <v>47</v>
      </c>
      <c r="H68" s="11">
        <f>H98</f>
        <v>0</v>
      </c>
      <c r="I68" s="8">
        <f>G68*H68</f>
        <v>0</v>
      </c>
      <c r="J68" s="138" t="s">
        <v>269</v>
      </c>
    </row>
    <row r="69" spans="1:15" ht="13.5" thickBot="1" x14ac:dyDescent="0.25">
      <c r="A69" s="102"/>
      <c r="B69" s="95"/>
      <c r="C69" s="46"/>
      <c r="D69" s="46"/>
      <c r="E69" s="46"/>
      <c r="F69" s="46"/>
      <c r="G69" s="69"/>
      <c r="H69" s="53"/>
      <c r="I69" s="48"/>
      <c r="J69" s="54"/>
    </row>
    <row r="70" spans="1:15" x14ac:dyDescent="0.2">
      <c r="A70" s="124" t="s">
        <v>221</v>
      </c>
      <c r="B70" s="96"/>
      <c r="C70" s="63" t="s">
        <v>1</v>
      </c>
      <c r="D70" s="63"/>
      <c r="E70" s="63"/>
      <c r="F70" s="63"/>
      <c r="G70" s="63"/>
      <c r="H70" s="81"/>
      <c r="I70" s="80"/>
      <c r="J70" s="99"/>
    </row>
    <row r="71" spans="1:15" x14ac:dyDescent="0.2">
      <c r="A71" s="123" t="s">
        <v>197</v>
      </c>
      <c r="B71" s="151">
        <v>1.33</v>
      </c>
      <c r="C71" s="29" t="s">
        <v>0</v>
      </c>
      <c r="D71" s="29" t="s">
        <v>2</v>
      </c>
      <c r="E71" s="29" t="s">
        <v>3</v>
      </c>
      <c r="F71" s="29" t="s">
        <v>4</v>
      </c>
      <c r="G71" s="29" t="s">
        <v>1</v>
      </c>
      <c r="H71" s="7"/>
      <c r="I71" s="8"/>
      <c r="J71" s="36" t="s">
        <v>160</v>
      </c>
    </row>
    <row r="72" spans="1:15" x14ac:dyDescent="0.2">
      <c r="A72" s="35"/>
      <c r="B72" s="89"/>
      <c r="C72" s="29"/>
      <c r="D72" s="29"/>
      <c r="E72" s="29"/>
      <c r="F72" s="29"/>
      <c r="G72" s="29"/>
      <c r="H72" s="7"/>
      <c r="I72" s="8"/>
      <c r="J72" s="36"/>
    </row>
    <row r="73" spans="1:15" x14ac:dyDescent="0.2">
      <c r="A73" s="50"/>
      <c r="B73" s="93"/>
      <c r="C73" s="26"/>
      <c r="D73" s="14"/>
      <c r="E73" s="14"/>
      <c r="F73" s="14"/>
      <c r="G73" s="143"/>
      <c r="H73" s="1"/>
      <c r="I73" s="10"/>
      <c r="J73" s="44"/>
      <c r="O73" s="27"/>
    </row>
    <row r="74" spans="1:15" x14ac:dyDescent="0.2">
      <c r="A74" s="40" t="s">
        <v>9</v>
      </c>
      <c r="B74" s="91">
        <v>9</v>
      </c>
      <c r="C74" s="19"/>
      <c r="D74" s="3"/>
      <c r="E74" s="3"/>
      <c r="F74" s="3"/>
      <c r="G74" s="29"/>
      <c r="H74" s="7"/>
      <c r="I74" s="8"/>
      <c r="J74" s="36"/>
    </row>
    <row r="75" spans="1:15" x14ac:dyDescent="0.2">
      <c r="A75" s="40" t="s">
        <v>194</v>
      </c>
      <c r="B75" s="91">
        <v>7</v>
      </c>
      <c r="C75" s="152">
        <f>ROUND(((B74+B75)*B$56),)</f>
        <v>21</v>
      </c>
      <c r="D75" s="3">
        <v>5</v>
      </c>
      <c r="E75" s="28" t="s">
        <v>271</v>
      </c>
      <c r="F75" s="3">
        <v>6</v>
      </c>
      <c r="G75" s="29">
        <f>SUM(C75:F75)</f>
        <v>32</v>
      </c>
      <c r="H75" s="11" t="e">
        <f>H94</f>
        <v>#REF!</v>
      </c>
      <c r="I75" s="8" t="e">
        <f>G75*H75</f>
        <v>#REF!</v>
      </c>
      <c r="J75" s="138" t="s">
        <v>269</v>
      </c>
    </row>
    <row r="76" spans="1:15" x14ac:dyDescent="0.2">
      <c r="A76" s="56"/>
      <c r="B76" s="92"/>
      <c r="C76" s="4"/>
      <c r="D76" s="4"/>
      <c r="E76" s="4"/>
      <c r="F76" s="4"/>
      <c r="G76" s="140"/>
      <c r="H76" s="23"/>
      <c r="I76" s="9"/>
      <c r="J76" s="42"/>
    </row>
    <row r="77" spans="1:15" x14ac:dyDescent="0.2">
      <c r="A77" s="57"/>
      <c r="B77" s="91"/>
      <c r="C77" s="3"/>
      <c r="D77" s="3"/>
      <c r="E77" s="3"/>
      <c r="F77" s="3"/>
      <c r="G77" s="29"/>
      <c r="H77" s="7"/>
      <c r="I77" s="8"/>
      <c r="J77" s="36"/>
    </row>
    <row r="78" spans="1:15" x14ac:dyDescent="0.2">
      <c r="A78" s="40" t="s">
        <v>192</v>
      </c>
      <c r="B78" s="91">
        <v>13</v>
      </c>
      <c r="C78" s="19"/>
      <c r="D78" s="3"/>
      <c r="E78" s="3"/>
      <c r="F78" s="3"/>
      <c r="G78" s="29"/>
      <c r="H78" s="7"/>
      <c r="I78" s="8"/>
      <c r="J78" s="36"/>
    </row>
    <row r="79" spans="1:15" x14ac:dyDescent="0.2">
      <c r="A79" s="40" t="s">
        <v>193</v>
      </c>
      <c r="B79" s="91">
        <v>10</v>
      </c>
      <c r="C79" s="152">
        <f>ROUND(((B78+B79)*B$56),)</f>
        <v>31</v>
      </c>
      <c r="D79" s="28" t="s">
        <v>271</v>
      </c>
      <c r="E79" s="3">
        <v>2</v>
      </c>
      <c r="F79" s="3">
        <v>2</v>
      </c>
      <c r="G79" s="29">
        <f>SUM(C79:F79)</f>
        <v>35</v>
      </c>
      <c r="H79" s="11" t="e">
        <f>#REF!</f>
        <v>#REF!</v>
      </c>
      <c r="I79" s="8" t="e">
        <f>G79*H79</f>
        <v>#REF!</v>
      </c>
      <c r="J79" s="138" t="s">
        <v>268</v>
      </c>
    </row>
    <row r="80" spans="1:15" x14ac:dyDescent="0.2">
      <c r="A80" s="41"/>
      <c r="B80" s="92"/>
      <c r="C80" s="4"/>
      <c r="D80" s="4"/>
      <c r="E80" s="4"/>
      <c r="F80" s="4"/>
      <c r="G80" s="140"/>
      <c r="H80" s="2"/>
      <c r="I80" s="9"/>
      <c r="J80" s="42"/>
    </row>
    <row r="81" spans="1:14" x14ac:dyDescent="0.2">
      <c r="A81" s="50"/>
      <c r="B81" s="93"/>
      <c r="C81" s="14"/>
      <c r="D81" s="14"/>
      <c r="E81" s="14"/>
      <c r="F81" s="14"/>
      <c r="G81" s="143"/>
      <c r="H81" s="24"/>
      <c r="I81" s="10"/>
      <c r="J81" s="44"/>
    </row>
    <row r="82" spans="1:14" x14ac:dyDescent="0.2">
      <c r="A82" s="145" t="s">
        <v>168</v>
      </c>
      <c r="B82" s="91">
        <v>8</v>
      </c>
      <c r="C82" s="19"/>
      <c r="D82" s="3"/>
      <c r="E82" s="3"/>
      <c r="F82" s="3"/>
      <c r="G82" s="29"/>
      <c r="H82" s="7"/>
      <c r="I82" s="8"/>
      <c r="J82" s="36"/>
    </row>
    <row r="83" spans="1:14" x14ac:dyDescent="0.2">
      <c r="A83" s="145" t="s">
        <v>190</v>
      </c>
      <c r="B83" s="91">
        <v>15</v>
      </c>
      <c r="C83" s="152">
        <f>ROUND(((B82+B83)*B$56),)</f>
        <v>31</v>
      </c>
      <c r="D83" s="3">
        <v>3</v>
      </c>
      <c r="E83" s="3">
        <v>6</v>
      </c>
      <c r="F83" s="28" t="s">
        <v>271</v>
      </c>
      <c r="G83" s="29">
        <f>SUM(C83:F83)</f>
        <v>40</v>
      </c>
      <c r="H83" s="11" t="e">
        <f>H105</f>
        <v>#REF!</v>
      </c>
      <c r="I83" s="8" t="e">
        <f>G83*H83</f>
        <v>#REF!</v>
      </c>
      <c r="J83" s="78" t="s">
        <v>267</v>
      </c>
    </row>
    <row r="84" spans="1:14" ht="13.5" thickBot="1" x14ac:dyDescent="0.25">
      <c r="A84" s="56"/>
      <c r="B84" s="92"/>
      <c r="C84" s="4"/>
      <c r="D84" s="4"/>
      <c r="E84" s="4"/>
      <c r="F84" s="4"/>
      <c r="G84" s="140"/>
      <c r="H84" s="23"/>
      <c r="I84" s="9"/>
      <c r="J84" s="42"/>
    </row>
    <row r="85" spans="1:14" x14ac:dyDescent="0.2">
      <c r="A85" s="124" t="s">
        <v>219</v>
      </c>
      <c r="B85" s="96"/>
      <c r="C85" s="63" t="s">
        <v>1</v>
      </c>
      <c r="D85" s="63"/>
      <c r="E85" s="63"/>
      <c r="F85" s="63"/>
      <c r="G85" s="63"/>
      <c r="H85" s="81"/>
      <c r="I85" s="80"/>
      <c r="J85" s="99"/>
    </row>
    <row r="86" spans="1:14" x14ac:dyDescent="0.2">
      <c r="A86" s="123" t="s">
        <v>218</v>
      </c>
      <c r="B86" s="151">
        <v>1.33</v>
      </c>
      <c r="C86" s="29" t="s">
        <v>0</v>
      </c>
      <c r="D86" s="29" t="s">
        <v>2</v>
      </c>
      <c r="E86" s="29" t="s">
        <v>3</v>
      </c>
      <c r="F86" s="29" t="s">
        <v>4</v>
      </c>
      <c r="G86" s="29" t="s">
        <v>1</v>
      </c>
      <c r="H86" s="7"/>
      <c r="I86" s="8"/>
      <c r="J86" s="36" t="s">
        <v>160</v>
      </c>
    </row>
    <row r="87" spans="1:14" ht="13.5" thickBot="1" x14ac:dyDescent="0.25">
      <c r="A87" s="75"/>
      <c r="B87" s="90"/>
      <c r="C87" s="77"/>
      <c r="D87" s="69"/>
      <c r="E87" s="69"/>
      <c r="F87" s="69"/>
      <c r="G87" s="69"/>
      <c r="H87" s="47"/>
      <c r="I87" s="48"/>
      <c r="J87" s="54"/>
    </row>
    <row r="88" spans="1:14" x14ac:dyDescent="0.2">
      <c r="A88" s="40"/>
      <c r="B88" s="91"/>
      <c r="C88" s="3"/>
      <c r="D88" s="3"/>
      <c r="E88" s="3"/>
      <c r="F88" s="3"/>
      <c r="G88" s="29"/>
      <c r="H88" s="11"/>
      <c r="I88" s="8"/>
      <c r="J88" s="36"/>
    </row>
    <row r="89" spans="1:14" s="139" customFormat="1" x14ac:dyDescent="0.2">
      <c r="A89" s="133" t="s">
        <v>207</v>
      </c>
      <c r="B89" s="135">
        <v>15</v>
      </c>
      <c r="C89" s="144"/>
      <c r="D89" s="134"/>
      <c r="E89" s="134"/>
      <c r="F89" s="134"/>
      <c r="G89" s="142"/>
      <c r="H89" s="136"/>
      <c r="I89" s="137"/>
      <c r="J89" s="138"/>
    </row>
    <row r="90" spans="1:14" s="139" customFormat="1" x14ac:dyDescent="0.2">
      <c r="A90" s="133" t="s">
        <v>208</v>
      </c>
      <c r="B90" s="135">
        <v>16</v>
      </c>
      <c r="C90" s="152">
        <f>ROUND(((B89+B90)*B$86),0)</f>
        <v>41</v>
      </c>
      <c r="D90" s="135" t="s">
        <v>271</v>
      </c>
      <c r="E90" s="134">
        <v>0</v>
      </c>
      <c r="F90" s="134">
        <v>2</v>
      </c>
      <c r="G90" s="142">
        <f>SUM(C90:F90)</f>
        <v>43</v>
      </c>
      <c r="H90" s="136">
        <f>H32</f>
        <v>0</v>
      </c>
      <c r="I90" s="137">
        <f>G90*H90</f>
        <v>0</v>
      </c>
      <c r="J90" s="138" t="s">
        <v>268</v>
      </c>
    </row>
    <row r="91" spans="1:14" x14ac:dyDescent="0.2">
      <c r="A91" s="41"/>
      <c r="B91" s="92"/>
      <c r="C91" s="4"/>
      <c r="D91" s="4"/>
      <c r="E91" s="4"/>
      <c r="F91" s="4"/>
      <c r="G91" s="140"/>
      <c r="H91" s="23"/>
      <c r="I91" s="9"/>
      <c r="J91" s="42"/>
    </row>
    <row r="92" spans="1:14" x14ac:dyDescent="0.2">
      <c r="A92" s="38"/>
      <c r="B92" s="91"/>
      <c r="C92" s="20"/>
      <c r="D92" s="3"/>
      <c r="E92" s="3"/>
      <c r="F92" s="3"/>
      <c r="G92" s="29"/>
      <c r="H92" s="7"/>
      <c r="I92" s="8"/>
      <c r="J92" s="36"/>
    </row>
    <row r="93" spans="1:14" x14ac:dyDescent="0.2">
      <c r="A93" s="40" t="s">
        <v>199</v>
      </c>
      <c r="B93" s="94">
        <v>13</v>
      </c>
      <c r="C93" s="19"/>
      <c r="D93" s="3"/>
      <c r="E93" s="3"/>
      <c r="F93" s="3"/>
      <c r="G93" s="29"/>
      <c r="H93" s="11"/>
      <c r="I93" s="8"/>
      <c r="J93" s="36"/>
      <c r="N93" s="27"/>
    </row>
    <row r="94" spans="1:14" x14ac:dyDescent="0.2">
      <c r="A94" s="40" t="s">
        <v>200</v>
      </c>
      <c r="B94" s="94">
        <v>14</v>
      </c>
      <c r="C94" s="152">
        <f>ROUND(((B93+B94)*B$86),)</f>
        <v>36</v>
      </c>
      <c r="D94" s="28">
        <v>1</v>
      </c>
      <c r="E94" s="28" t="s">
        <v>271</v>
      </c>
      <c r="F94" s="3">
        <v>6</v>
      </c>
      <c r="G94" s="29">
        <f>SUM(C94:F94)</f>
        <v>43</v>
      </c>
      <c r="H94" s="11" t="e">
        <f>#REF!</f>
        <v>#REF!</v>
      </c>
      <c r="I94" s="8" t="e">
        <f>G94*H94</f>
        <v>#REF!</v>
      </c>
      <c r="J94" s="138" t="s">
        <v>268</v>
      </c>
    </row>
    <row r="95" spans="1:14" x14ac:dyDescent="0.2">
      <c r="A95" s="56"/>
      <c r="B95" s="92"/>
      <c r="C95" s="4"/>
      <c r="D95" s="4"/>
      <c r="E95" s="4"/>
      <c r="F95" s="4"/>
      <c r="G95" s="140"/>
      <c r="H95" s="23"/>
      <c r="I95" s="9"/>
      <c r="J95" s="42"/>
    </row>
    <row r="96" spans="1:14" x14ac:dyDescent="0.2">
      <c r="A96" s="58"/>
      <c r="B96" s="91"/>
      <c r="C96" s="3"/>
      <c r="D96" s="3"/>
      <c r="E96" s="3"/>
      <c r="F96" s="3"/>
      <c r="G96" s="29"/>
      <c r="H96" s="11"/>
      <c r="I96" s="8"/>
      <c r="J96" s="36"/>
    </row>
    <row r="97" spans="1:10" x14ac:dyDescent="0.2">
      <c r="A97" s="145" t="s">
        <v>201</v>
      </c>
      <c r="B97" s="94">
        <v>13</v>
      </c>
      <c r="C97" s="19"/>
      <c r="D97" s="3"/>
      <c r="E97" s="3"/>
      <c r="F97" s="3"/>
      <c r="G97" s="29"/>
      <c r="H97" s="11"/>
      <c r="I97" s="8"/>
      <c r="J97" s="36"/>
    </row>
    <row r="98" spans="1:10" x14ac:dyDescent="0.2">
      <c r="A98" s="145" t="s">
        <v>202</v>
      </c>
      <c r="B98" s="94">
        <v>11</v>
      </c>
      <c r="C98" s="152">
        <f>ROUND(((B97+B98)*B$86),)</f>
        <v>32</v>
      </c>
      <c r="D98" s="28">
        <v>7</v>
      </c>
      <c r="E98" s="28">
        <v>8</v>
      </c>
      <c r="F98" s="28" t="s">
        <v>271</v>
      </c>
      <c r="G98" s="29">
        <f>SUM(C98:F98)</f>
        <v>47</v>
      </c>
      <c r="H98" s="11">
        <f>H52</f>
        <v>0</v>
      </c>
      <c r="I98" s="8">
        <f>G98*H98</f>
        <v>0</v>
      </c>
      <c r="J98" s="78" t="s">
        <v>267</v>
      </c>
    </row>
    <row r="99" spans="1:10" ht="13.5" thickBot="1" x14ac:dyDescent="0.25">
      <c r="A99" s="41"/>
      <c r="B99" s="92"/>
      <c r="C99" s="4"/>
      <c r="D99" s="4"/>
      <c r="E99" s="4"/>
      <c r="F99" s="4"/>
      <c r="G99" s="140"/>
      <c r="H99" s="23"/>
      <c r="I99" s="9"/>
      <c r="J99" s="42"/>
    </row>
    <row r="100" spans="1:10" x14ac:dyDescent="0.2">
      <c r="A100" s="124" t="s">
        <v>220</v>
      </c>
      <c r="B100" s="96"/>
      <c r="C100" s="63" t="s">
        <v>1</v>
      </c>
      <c r="D100" s="63"/>
      <c r="E100" s="63"/>
      <c r="F100" s="63"/>
      <c r="G100" s="63"/>
      <c r="H100" s="81"/>
      <c r="I100" s="80"/>
      <c r="J100" s="99"/>
    </row>
    <row r="101" spans="1:10" x14ac:dyDescent="0.2">
      <c r="A101" s="123" t="s">
        <v>198</v>
      </c>
      <c r="B101" s="150">
        <v>1</v>
      </c>
      <c r="C101" s="29" t="s">
        <v>0</v>
      </c>
      <c r="D101" s="29" t="s">
        <v>2</v>
      </c>
      <c r="E101" s="29" t="s">
        <v>3</v>
      </c>
      <c r="F101" s="29" t="s">
        <v>4</v>
      </c>
      <c r="G101" s="29" t="s">
        <v>1</v>
      </c>
      <c r="H101" s="7"/>
      <c r="I101" s="8"/>
      <c r="J101" s="36" t="s">
        <v>160</v>
      </c>
    </row>
    <row r="102" spans="1:10" ht="13.5" thickBot="1" x14ac:dyDescent="0.25">
      <c r="A102" s="75"/>
      <c r="B102" s="90"/>
      <c r="C102" s="77"/>
      <c r="D102" s="69"/>
      <c r="E102" s="69"/>
      <c r="F102" s="69"/>
      <c r="G102" s="69"/>
      <c r="H102" s="47"/>
      <c r="I102" s="48"/>
      <c r="J102" s="54"/>
    </row>
    <row r="103" spans="1:10" x14ac:dyDescent="0.2">
      <c r="A103" s="97"/>
      <c r="B103" s="88"/>
      <c r="C103" s="79"/>
      <c r="D103" s="79"/>
      <c r="E103" s="79"/>
      <c r="F103" s="79"/>
      <c r="G103" s="63"/>
      <c r="H103" s="98"/>
      <c r="I103" s="80"/>
      <c r="J103" s="99"/>
    </row>
    <row r="104" spans="1:10" x14ac:dyDescent="0.2">
      <c r="A104" s="40" t="s">
        <v>157</v>
      </c>
      <c r="B104" s="91">
        <v>13</v>
      </c>
      <c r="C104" s="19"/>
      <c r="D104" s="3"/>
      <c r="E104" s="3"/>
      <c r="F104" s="3"/>
      <c r="G104" s="29"/>
      <c r="H104" s="11"/>
      <c r="I104" s="8"/>
      <c r="J104" s="36"/>
    </row>
    <row r="105" spans="1:10" x14ac:dyDescent="0.2">
      <c r="A105" s="40" t="s">
        <v>203</v>
      </c>
      <c r="B105" s="94">
        <v>16</v>
      </c>
      <c r="C105" s="3">
        <f>(B104+B105)*B$101</f>
        <v>29</v>
      </c>
      <c r="D105" s="3">
        <v>1</v>
      </c>
      <c r="E105" s="3">
        <v>6</v>
      </c>
      <c r="F105" s="3">
        <v>5</v>
      </c>
      <c r="G105" s="29">
        <f>SUM(C105:F105)</f>
        <v>41</v>
      </c>
      <c r="H105" s="11" t="e">
        <f>#REF!</f>
        <v>#REF!</v>
      </c>
      <c r="I105" s="8" t="e">
        <f>G105*H105</f>
        <v>#REF!</v>
      </c>
      <c r="J105" s="138" t="s">
        <v>269</v>
      </c>
    </row>
    <row r="106" spans="1:10" x14ac:dyDescent="0.2">
      <c r="A106" s="40"/>
      <c r="B106" s="91"/>
      <c r="C106" s="3"/>
      <c r="D106" s="3"/>
      <c r="E106" s="3"/>
      <c r="F106" s="3"/>
      <c r="G106" s="29"/>
      <c r="H106" s="11"/>
      <c r="I106" s="8"/>
      <c r="J106" s="36"/>
    </row>
    <row r="107" spans="1:10" x14ac:dyDescent="0.2">
      <c r="A107" s="43"/>
      <c r="B107" s="93"/>
      <c r="C107" s="14"/>
      <c r="D107" s="14"/>
      <c r="E107" s="14"/>
      <c r="F107" s="14"/>
      <c r="G107" s="143"/>
      <c r="H107" s="24"/>
      <c r="I107" s="10"/>
      <c r="J107" s="44"/>
    </row>
    <row r="108" spans="1:10" x14ac:dyDescent="0.2">
      <c r="A108" s="145" t="s">
        <v>204</v>
      </c>
      <c r="B108" s="94">
        <v>12</v>
      </c>
      <c r="C108" s="19"/>
      <c r="D108" s="3"/>
      <c r="E108" s="3"/>
      <c r="F108" s="3"/>
      <c r="G108" s="29"/>
      <c r="H108" s="11"/>
      <c r="I108" s="8"/>
      <c r="J108" s="36"/>
    </row>
    <row r="109" spans="1:10" x14ac:dyDescent="0.2">
      <c r="A109" s="145" t="s">
        <v>205</v>
      </c>
      <c r="B109" s="94">
        <v>16</v>
      </c>
      <c r="C109" s="3">
        <f>(B108+B109)*B$101</f>
        <v>28</v>
      </c>
      <c r="D109" s="3">
        <v>7</v>
      </c>
      <c r="E109" s="3">
        <v>5</v>
      </c>
      <c r="F109" s="3">
        <v>8</v>
      </c>
      <c r="G109" s="29">
        <f>SUM(C109:F109)</f>
        <v>48</v>
      </c>
      <c r="H109" s="11">
        <f>H24</f>
        <v>0</v>
      </c>
      <c r="I109" s="8">
        <f>G109*H109</f>
        <v>0</v>
      </c>
      <c r="J109" s="78" t="s">
        <v>267</v>
      </c>
    </row>
    <row r="110" spans="1:10" x14ac:dyDescent="0.2">
      <c r="A110" s="41"/>
      <c r="B110" s="92"/>
      <c r="C110" s="4"/>
      <c r="D110" s="4"/>
      <c r="E110" s="4"/>
      <c r="F110" s="4"/>
      <c r="G110" s="140"/>
      <c r="H110" s="23"/>
      <c r="I110" s="9"/>
      <c r="J110" s="42"/>
    </row>
    <row r="111" spans="1:10" x14ac:dyDescent="0.2">
      <c r="A111" s="40"/>
      <c r="B111" s="91"/>
      <c r="C111" s="3"/>
      <c r="D111" s="3"/>
      <c r="E111" s="3"/>
      <c r="F111" s="3"/>
      <c r="G111" s="29"/>
      <c r="H111" s="11"/>
      <c r="I111" s="8"/>
      <c r="J111" s="36"/>
    </row>
    <row r="112" spans="1:10" x14ac:dyDescent="0.2">
      <c r="A112" s="40" t="s">
        <v>206</v>
      </c>
      <c r="B112" s="94">
        <v>17</v>
      </c>
      <c r="C112" s="19"/>
      <c r="D112" s="3"/>
      <c r="E112" s="3"/>
      <c r="F112" s="3"/>
      <c r="G112" s="29"/>
      <c r="H112" s="11"/>
      <c r="I112" s="8"/>
      <c r="J112" s="36"/>
    </row>
    <row r="113" spans="1:10" x14ac:dyDescent="0.2">
      <c r="A113" s="40" t="s">
        <v>159</v>
      </c>
      <c r="B113" s="94">
        <v>16</v>
      </c>
      <c r="C113" s="3">
        <f>(B112+B113)*B$101</f>
        <v>33</v>
      </c>
      <c r="D113" s="3">
        <v>2</v>
      </c>
      <c r="E113" s="3">
        <v>2</v>
      </c>
      <c r="F113" s="3">
        <v>0</v>
      </c>
      <c r="G113" s="29">
        <f>SUM(C113:F113)</f>
        <v>37</v>
      </c>
      <c r="H113" s="11">
        <f>H28</f>
        <v>0</v>
      </c>
      <c r="I113" s="8">
        <f>G113*H113</f>
        <v>0</v>
      </c>
      <c r="J113" s="138" t="s">
        <v>270</v>
      </c>
    </row>
    <row r="114" spans="1:10" x14ac:dyDescent="0.2">
      <c r="A114" s="41"/>
      <c r="B114" s="92"/>
      <c r="C114" s="4"/>
      <c r="D114" s="4"/>
      <c r="E114" s="4"/>
      <c r="F114" s="4"/>
      <c r="G114" s="140"/>
      <c r="H114" s="23"/>
      <c r="I114" s="9"/>
      <c r="J114" s="42"/>
    </row>
    <row r="115" spans="1:10" x14ac:dyDescent="0.2">
      <c r="A115" s="40"/>
      <c r="B115" s="91"/>
      <c r="C115" s="3"/>
      <c r="D115" s="3"/>
      <c r="E115" s="3"/>
      <c r="F115" s="3"/>
      <c r="G115" s="29"/>
      <c r="H115" s="11"/>
      <c r="I115" s="8"/>
      <c r="J115" s="36"/>
    </row>
    <row r="116" spans="1:10" x14ac:dyDescent="0.2">
      <c r="A116" s="40" t="s">
        <v>167</v>
      </c>
      <c r="B116" s="94">
        <v>15</v>
      </c>
      <c r="C116" s="19"/>
      <c r="D116" s="3"/>
      <c r="E116" s="3"/>
      <c r="F116" s="3"/>
      <c r="G116" s="29"/>
      <c r="H116" s="11"/>
      <c r="I116" s="8"/>
      <c r="J116" s="36"/>
    </row>
    <row r="117" spans="1:10" x14ac:dyDescent="0.2">
      <c r="A117" s="58" t="s">
        <v>166</v>
      </c>
      <c r="B117" s="94">
        <v>15</v>
      </c>
      <c r="C117" s="3">
        <f>(B116+B117)*B$101</f>
        <v>30</v>
      </c>
      <c r="D117" s="3">
        <v>6</v>
      </c>
      <c r="E117" s="3">
        <v>3</v>
      </c>
      <c r="F117" s="3">
        <v>3</v>
      </c>
      <c r="G117" s="29">
        <f>SUM(C117:F117)</f>
        <v>42</v>
      </c>
      <c r="H117" s="11">
        <f>H56</f>
        <v>0</v>
      </c>
      <c r="I117" s="8">
        <f>G117*H117</f>
        <v>0</v>
      </c>
      <c r="J117" s="138" t="s">
        <v>268</v>
      </c>
    </row>
    <row r="118" spans="1:10" ht="13.5" thickBot="1" x14ac:dyDescent="0.25">
      <c r="A118" s="105"/>
      <c r="B118" s="87"/>
      <c r="C118" s="47"/>
      <c r="D118" s="47"/>
      <c r="E118" s="47"/>
      <c r="F118" s="47"/>
      <c r="G118" s="71"/>
      <c r="H118" s="47"/>
      <c r="I118" s="47"/>
      <c r="J118" s="49"/>
    </row>
    <row r="119" spans="1:10" x14ac:dyDescent="0.2">
      <c r="A119" s="27"/>
    </row>
    <row r="120" spans="1:10" x14ac:dyDescent="0.2">
      <c r="A120" s="27"/>
    </row>
    <row r="121" spans="1:10" x14ac:dyDescent="0.2">
      <c r="A121" s="27"/>
    </row>
    <row r="122" spans="1:10" x14ac:dyDescent="0.2">
      <c r="A122" s="27"/>
    </row>
    <row r="123" spans="1:10" x14ac:dyDescent="0.2">
      <c r="A123" s="27"/>
    </row>
    <row r="124" spans="1:10" x14ac:dyDescent="0.2">
      <c r="A124" s="27"/>
    </row>
    <row r="125" spans="1:10" x14ac:dyDescent="0.2">
      <c r="A125" s="27"/>
    </row>
    <row r="126" spans="1:10" x14ac:dyDescent="0.2">
      <c r="A126" s="27"/>
    </row>
    <row r="127" spans="1:10" x14ac:dyDescent="0.2">
      <c r="A127" s="27"/>
    </row>
    <row r="128" spans="1:10" x14ac:dyDescent="0.2">
      <c r="A128" s="27"/>
    </row>
    <row r="129" spans="1:1" x14ac:dyDescent="0.2">
      <c r="A129" s="27"/>
    </row>
    <row r="130" spans="1:1" x14ac:dyDescent="0.2">
      <c r="A130" s="27"/>
    </row>
    <row r="131" spans="1:1" x14ac:dyDescent="0.2">
      <c r="A131" s="27"/>
    </row>
    <row r="132" spans="1:1" x14ac:dyDescent="0.2">
      <c r="A132" s="27"/>
    </row>
    <row r="133" spans="1:1" x14ac:dyDescent="0.2">
      <c r="A133" s="27"/>
    </row>
    <row r="134" spans="1:1" x14ac:dyDescent="0.2">
      <c r="A134" s="27"/>
    </row>
    <row r="135" spans="1:1" x14ac:dyDescent="0.2">
      <c r="A135" s="27"/>
    </row>
    <row r="164" hidden="1" x14ac:dyDescent="0.2"/>
    <row r="165" hidden="1" x14ac:dyDescent="0.2"/>
    <row r="166" hidden="1" x14ac:dyDescent="0.2"/>
    <row r="167" hidden="1" x14ac:dyDescent="0.2"/>
  </sheetData>
  <phoneticPr fontId="0" type="noConversion"/>
  <pageMargins left="0.55118110236220474" right="0.15748031496062992" top="0" bottom="0" header="0" footer="0"/>
  <pageSetup paperSize="9" fitToHeight="0" orientation="portrait" r:id="rId1"/>
  <headerFooter alignWithMargins="0"/>
  <rowBreaks count="2" manualBreakCount="2">
    <brk id="54" max="16383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opLeftCell="A13" zoomScale="115" zoomScaleNormal="115" workbookViewId="0">
      <selection activeCell="J26" sqref="J26"/>
    </sheetView>
  </sheetViews>
  <sheetFormatPr defaultRowHeight="12.75" x14ac:dyDescent="0.2"/>
  <cols>
    <col min="1" max="1" width="32.5703125" customWidth="1"/>
    <col min="2" max="2" width="7.7109375" customWidth="1"/>
    <col min="3" max="3" width="9.7109375" customWidth="1"/>
    <col min="4" max="4" width="12.42578125" style="148" customWidth="1"/>
    <col min="5" max="5" width="8.5703125" style="31" customWidth="1"/>
    <col min="6" max="6" width="7.7109375" hidden="1" customWidth="1"/>
    <col min="7" max="7" width="8.7109375" hidden="1" customWidth="1"/>
    <col min="8" max="8" width="20.7109375" style="31" customWidth="1"/>
  </cols>
  <sheetData>
    <row r="1" spans="1:6" ht="15" x14ac:dyDescent="0.2">
      <c r="A1" s="6" t="s">
        <v>5</v>
      </c>
    </row>
    <row r="3" spans="1:6" ht="15" x14ac:dyDescent="0.2">
      <c r="A3" s="6" t="s">
        <v>231</v>
      </c>
      <c r="F3" s="17"/>
    </row>
    <row r="4" spans="1:6" x14ac:dyDescent="0.2">
      <c r="F4" s="17"/>
    </row>
    <row r="5" spans="1:6" ht="15" x14ac:dyDescent="0.2">
      <c r="A5" s="6" t="s">
        <v>230</v>
      </c>
    </row>
    <row r="6" spans="1:6" ht="15" x14ac:dyDescent="0.2">
      <c r="A6" s="16"/>
    </row>
    <row r="7" spans="1:6" x14ac:dyDescent="0.2">
      <c r="A7" s="27" t="s">
        <v>227</v>
      </c>
    </row>
    <row r="8" spans="1:6" x14ac:dyDescent="0.2">
      <c r="A8" s="27" t="s">
        <v>228</v>
      </c>
    </row>
    <row r="9" spans="1:6" x14ac:dyDescent="0.2">
      <c r="A9" s="27" t="s">
        <v>229</v>
      </c>
    </row>
    <row r="10" spans="1:6" x14ac:dyDescent="0.2">
      <c r="A10" s="27"/>
    </row>
    <row r="11" spans="1:6" x14ac:dyDescent="0.2">
      <c r="A11" s="27" t="s">
        <v>226</v>
      </c>
    </row>
    <row r="12" spans="1:6" x14ac:dyDescent="0.2">
      <c r="A12" s="27" t="s">
        <v>164</v>
      </c>
    </row>
    <row r="13" spans="1:6" x14ac:dyDescent="0.2">
      <c r="A13" s="27" t="s">
        <v>163</v>
      </c>
    </row>
    <row r="14" spans="1:6" x14ac:dyDescent="0.2">
      <c r="A14" s="27" t="s">
        <v>165</v>
      </c>
    </row>
    <row r="15" spans="1:6" x14ac:dyDescent="0.2">
      <c r="A15" s="5"/>
    </row>
    <row r="16" spans="1:6" ht="13.5" thickBot="1" x14ac:dyDescent="0.25"/>
    <row r="17" spans="1:8" x14ac:dyDescent="0.2">
      <c r="A17" s="97"/>
      <c r="B17" s="79"/>
      <c r="C17" s="79"/>
      <c r="D17" s="79"/>
      <c r="E17" s="63"/>
      <c r="F17" s="98"/>
      <c r="G17" s="80"/>
      <c r="H17" s="99"/>
    </row>
    <row r="18" spans="1:8" x14ac:dyDescent="0.2">
      <c r="A18" s="66" t="s">
        <v>181</v>
      </c>
      <c r="B18" s="100"/>
      <c r="C18" s="29" t="s">
        <v>1</v>
      </c>
      <c r="D18" s="29" t="s">
        <v>2</v>
      </c>
      <c r="E18" s="29"/>
      <c r="F18" s="7"/>
      <c r="G18" s="15"/>
      <c r="H18" s="34"/>
    </row>
    <row r="19" spans="1:8" x14ac:dyDescent="0.2">
      <c r="A19" s="66" t="s">
        <v>224</v>
      </c>
      <c r="B19" s="100">
        <v>1</v>
      </c>
      <c r="C19" s="29" t="s">
        <v>0</v>
      </c>
      <c r="D19" s="149" t="s">
        <v>272</v>
      </c>
      <c r="E19" s="29" t="s">
        <v>182</v>
      </c>
      <c r="F19" s="7"/>
      <c r="G19" s="15"/>
      <c r="H19" s="36" t="s">
        <v>160</v>
      </c>
    </row>
    <row r="20" spans="1:8" ht="13.5" thickBot="1" x14ac:dyDescent="0.25">
      <c r="A20" s="76"/>
      <c r="B20" s="101"/>
      <c r="C20" s="69"/>
      <c r="D20" s="69"/>
      <c r="E20" s="69"/>
      <c r="F20" s="47"/>
      <c r="G20" s="60"/>
      <c r="H20" s="49"/>
    </row>
    <row r="21" spans="1:8" x14ac:dyDescent="0.2">
      <c r="A21" s="59"/>
      <c r="B21" s="3"/>
      <c r="C21" s="20"/>
      <c r="D21" s="3"/>
      <c r="E21" s="29"/>
      <c r="F21" s="7"/>
      <c r="G21" s="7"/>
      <c r="H21" s="36"/>
    </row>
    <row r="22" spans="1:8" x14ac:dyDescent="0.2">
      <c r="A22" s="40" t="s">
        <v>155</v>
      </c>
      <c r="B22" s="3">
        <v>9</v>
      </c>
      <c r="C22" s="3">
        <f>B22</f>
        <v>9</v>
      </c>
      <c r="D22" s="3"/>
      <c r="E22" s="29">
        <f>SUM(C22:D22)</f>
        <v>9</v>
      </c>
      <c r="F22" s="11">
        <v>1.2381</v>
      </c>
      <c r="G22" s="8">
        <f>E22*F22</f>
        <v>11.142899999999999</v>
      </c>
      <c r="H22" s="36"/>
    </row>
    <row r="23" spans="1:8" x14ac:dyDescent="0.2">
      <c r="A23" s="41"/>
      <c r="B23" s="4"/>
      <c r="C23" s="21"/>
      <c r="D23" s="4"/>
      <c r="E23" s="140"/>
      <c r="F23" s="2"/>
      <c r="G23" s="2"/>
      <c r="H23" s="42"/>
    </row>
    <row r="24" spans="1:8" x14ac:dyDescent="0.2">
      <c r="A24" s="43"/>
      <c r="B24" s="14"/>
      <c r="C24" s="22"/>
      <c r="D24" s="14"/>
      <c r="E24" s="143"/>
      <c r="F24" s="1"/>
      <c r="G24" s="1"/>
      <c r="H24" s="44"/>
    </row>
    <row r="25" spans="1:8" x14ac:dyDescent="0.2">
      <c r="A25" s="40" t="s">
        <v>828</v>
      </c>
      <c r="B25" s="3">
        <v>14</v>
      </c>
      <c r="C25" s="3">
        <f>B25</f>
        <v>14</v>
      </c>
      <c r="D25" s="3"/>
      <c r="E25" s="29">
        <f>SUM(C25:D25)</f>
        <v>14</v>
      </c>
      <c r="F25" s="11">
        <v>1.2381</v>
      </c>
      <c r="G25" s="8">
        <f>E25*F25</f>
        <v>17.333400000000001</v>
      </c>
      <c r="H25" s="78"/>
    </row>
    <row r="26" spans="1:8" ht="13.5" thickBot="1" x14ac:dyDescent="0.25">
      <c r="A26" s="102"/>
      <c r="B26" s="46"/>
      <c r="C26" s="46"/>
      <c r="D26" s="46"/>
      <c r="E26" s="69"/>
      <c r="F26" s="53"/>
      <c r="G26" s="48"/>
      <c r="H26" s="54"/>
    </row>
    <row r="27" spans="1:8" x14ac:dyDescent="0.2">
      <c r="A27" s="97"/>
      <c r="B27" s="79"/>
      <c r="C27" s="79"/>
      <c r="D27" s="79"/>
      <c r="E27" s="63"/>
      <c r="F27" s="98"/>
      <c r="G27" s="80"/>
      <c r="H27" s="99"/>
    </row>
    <row r="28" spans="1:8" x14ac:dyDescent="0.2">
      <c r="A28" s="66" t="s">
        <v>223</v>
      </c>
      <c r="B28" s="100"/>
      <c r="C28" s="29" t="s">
        <v>1</v>
      </c>
      <c r="D28" s="29" t="s">
        <v>2</v>
      </c>
      <c r="E28" s="29"/>
      <c r="F28" s="7"/>
      <c r="G28" s="15"/>
      <c r="H28" s="34"/>
    </row>
    <row r="29" spans="1:8" x14ac:dyDescent="0.2">
      <c r="A29" s="66" t="s">
        <v>224</v>
      </c>
      <c r="B29" s="100">
        <v>1</v>
      </c>
      <c r="C29" s="29" t="s">
        <v>0</v>
      </c>
      <c r="D29" s="149" t="s">
        <v>272</v>
      </c>
      <c r="E29" s="29" t="s">
        <v>182</v>
      </c>
      <c r="F29" s="7"/>
      <c r="G29" s="15"/>
      <c r="H29" s="36" t="s">
        <v>160</v>
      </c>
    </row>
    <row r="30" spans="1:8" ht="13.5" thickBot="1" x14ac:dyDescent="0.25">
      <c r="A30" s="76"/>
      <c r="B30" s="101"/>
      <c r="C30" s="69"/>
      <c r="D30" s="69"/>
      <c r="E30" s="69"/>
      <c r="F30" s="47"/>
      <c r="G30" s="60"/>
      <c r="H30" s="49"/>
    </row>
    <row r="31" spans="1:8" x14ac:dyDescent="0.2">
      <c r="A31" s="147" t="s">
        <v>273</v>
      </c>
      <c r="B31" s="3">
        <v>18</v>
      </c>
      <c r="C31" s="20"/>
      <c r="D31" s="3"/>
      <c r="E31" s="29"/>
      <c r="F31" s="7"/>
      <c r="G31" s="7"/>
      <c r="H31" s="36"/>
    </row>
    <row r="32" spans="1:8" x14ac:dyDescent="0.2">
      <c r="A32" s="40" t="s">
        <v>274</v>
      </c>
      <c r="B32" s="3">
        <v>15</v>
      </c>
      <c r="C32" s="3">
        <f>(B31+B32)/2</f>
        <v>16.5</v>
      </c>
      <c r="D32" s="3">
        <v>1</v>
      </c>
      <c r="E32" s="29">
        <f>SUM(C32:D32)</f>
        <v>17.5</v>
      </c>
      <c r="F32" s="11">
        <v>1.2381</v>
      </c>
      <c r="G32" s="8">
        <f>E32*F32</f>
        <v>21.66675</v>
      </c>
      <c r="H32" s="36" t="s">
        <v>827</v>
      </c>
    </row>
    <row r="33" spans="1:8" x14ac:dyDescent="0.2">
      <c r="A33" s="41"/>
      <c r="B33" s="4"/>
      <c r="C33" s="21"/>
      <c r="D33" s="4"/>
      <c r="E33" s="140"/>
      <c r="F33" s="2"/>
      <c r="G33" s="2"/>
      <c r="H33" s="42"/>
    </row>
    <row r="34" spans="1:8" x14ac:dyDescent="0.2">
      <c r="A34" s="43" t="s">
        <v>275</v>
      </c>
      <c r="B34" s="14">
        <v>8</v>
      </c>
      <c r="C34" s="22"/>
      <c r="D34" s="14"/>
      <c r="E34" s="143"/>
      <c r="F34" s="1"/>
      <c r="G34" s="1"/>
      <c r="H34" s="44"/>
    </row>
    <row r="35" spans="1:8" x14ac:dyDescent="0.2">
      <c r="A35" s="40" t="s">
        <v>276</v>
      </c>
      <c r="B35" s="3">
        <v>15</v>
      </c>
      <c r="C35" s="3">
        <f>(B34+B35)/2</f>
        <v>11.5</v>
      </c>
      <c r="D35" s="3">
        <v>11</v>
      </c>
      <c r="E35" s="29">
        <f>SUM(C35:D35)</f>
        <v>22.5</v>
      </c>
      <c r="F35" s="11">
        <v>1.2381</v>
      </c>
      <c r="G35" s="8">
        <f>E35*F35</f>
        <v>27.857250000000001</v>
      </c>
      <c r="H35" s="78" t="s">
        <v>267</v>
      </c>
    </row>
    <row r="36" spans="1:8" ht="13.5" thickBot="1" x14ac:dyDescent="0.25">
      <c r="A36" s="102"/>
      <c r="B36" s="46"/>
      <c r="C36" s="46"/>
      <c r="D36" s="46"/>
      <c r="E36" s="69"/>
      <c r="F36" s="53"/>
      <c r="G36" s="48"/>
      <c r="H36" s="54"/>
    </row>
    <row r="37" spans="1:8" x14ac:dyDescent="0.2">
      <c r="A37" s="97"/>
      <c r="B37" s="79"/>
      <c r="C37" s="79"/>
      <c r="D37" s="79"/>
      <c r="E37" s="63"/>
      <c r="F37" s="98"/>
      <c r="G37" s="80"/>
      <c r="H37" s="99"/>
    </row>
    <row r="38" spans="1:8" x14ac:dyDescent="0.2">
      <c r="A38" s="66" t="s">
        <v>225</v>
      </c>
      <c r="B38" s="100"/>
      <c r="C38" s="29" t="s">
        <v>1</v>
      </c>
      <c r="D38" s="29" t="s">
        <v>2</v>
      </c>
      <c r="E38" s="29"/>
      <c r="F38" s="7"/>
      <c r="G38" s="15"/>
      <c r="H38" s="34"/>
    </row>
    <row r="39" spans="1:8" x14ac:dyDescent="0.2">
      <c r="A39" s="66" t="s">
        <v>224</v>
      </c>
      <c r="B39" s="100">
        <v>0.5</v>
      </c>
      <c r="C39" s="29" t="s">
        <v>0</v>
      </c>
      <c r="D39" s="149" t="s">
        <v>272</v>
      </c>
      <c r="E39" s="29" t="s">
        <v>182</v>
      </c>
      <c r="F39" s="7"/>
      <c r="G39" s="15"/>
      <c r="H39" s="36" t="s">
        <v>160</v>
      </c>
    </row>
    <row r="40" spans="1:8" ht="13.5" thickBot="1" x14ac:dyDescent="0.25">
      <c r="A40" s="76"/>
      <c r="B40" s="101"/>
      <c r="C40" s="69"/>
      <c r="D40" s="69"/>
      <c r="E40" s="69"/>
      <c r="F40" s="47"/>
      <c r="G40" s="60"/>
      <c r="H40" s="49"/>
    </row>
    <row r="41" spans="1:8" x14ac:dyDescent="0.2">
      <c r="A41" s="59" t="s">
        <v>201</v>
      </c>
      <c r="B41" s="3">
        <v>13</v>
      </c>
      <c r="C41" s="20"/>
      <c r="D41" s="3"/>
      <c r="E41" s="29"/>
      <c r="F41" s="7"/>
      <c r="G41" s="7"/>
      <c r="H41" s="36"/>
    </row>
    <row r="42" spans="1:8" x14ac:dyDescent="0.2">
      <c r="A42" s="40" t="s">
        <v>202</v>
      </c>
      <c r="B42" s="3">
        <v>11</v>
      </c>
      <c r="C42" s="3">
        <f>(B42+B41)/2</f>
        <v>12</v>
      </c>
      <c r="D42" s="3">
        <v>9</v>
      </c>
      <c r="E42" s="29">
        <f>SUM(C42:D42)</f>
        <v>21</v>
      </c>
      <c r="F42" s="11">
        <v>1.2381</v>
      </c>
      <c r="G42" s="8">
        <f>E42*F42</f>
        <v>26.0001</v>
      </c>
      <c r="H42" s="78" t="s">
        <v>267</v>
      </c>
    </row>
    <row r="43" spans="1:8" x14ac:dyDescent="0.2">
      <c r="A43" s="41"/>
      <c r="B43" s="4"/>
      <c r="C43" s="21"/>
      <c r="D43" s="4"/>
      <c r="E43" s="140"/>
      <c r="F43" s="2"/>
      <c r="G43" s="2"/>
      <c r="H43" s="42"/>
    </row>
    <row r="44" spans="1:8" x14ac:dyDescent="0.2">
      <c r="A44" s="43" t="s">
        <v>204</v>
      </c>
      <c r="B44" s="14">
        <v>12</v>
      </c>
      <c r="C44" s="22"/>
      <c r="D44" s="14"/>
      <c r="E44" s="143"/>
      <c r="F44" s="1"/>
      <c r="G44" s="1"/>
      <c r="H44" s="44"/>
    </row>
    <row r="45" spans="1:8" x14ac:dyDescent="0.2">
      <c r="A45" s="40" t="s">
        <v>205</v>
      </c>
      <c r="B45" s="3">
        <v>16</v>
      </c>
      <c r="C45" s="3">
        <f>(B45+B44)/2</f>
        <v>14</v>
      </c>
      <c r="D45" s="3">
        <v>3</v>
      </c>
      <c r="E45" s="29">
        <f>SUM(C45:D45)</f>
        <v>17</v>
      </c>
      <c r="F45" s="11">
        <v>1.2381</v>
      </c>
      <c r="G45" s="8">
        <f>E45*F45</f>
        <v>21.047699999999999</v>
      </c>
      <c r="H45" s="36" t="s">
        <v>827</v>
      </c>
    </row>
    <row r="46" spans="1:8" ht="13.5" thickBot="1" x14ac:dyDescent="0.25">
      <c r="A46" s="102"/>
      <c r="B46" s="46"/>
      <c r="C46" s="46"/>
      <c r="D46" s="46"/>
      <c r="E46" s="69"/>
      <c r="F46" s="53"/>
      <c r="G46" s="48"/>
      <c r="H46" s="54"/>
    </row>
  </sheetData>
  <pageMargins left="0.55118110236220474" right="0.15748031496062992" top="0" bottom="0" header="0" footer="0"/>
  <pageSetup paperSize="9" scale="9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1"/>
  <sheetViews>
    <sheetView workbookViewId="0">
      <selection activeCell="D24" sqref="D24"/>
    </sheetView>
  </sheetViews>
  <sheetFormatPr defaultRowHeight="12.75" x14ac:dyDescent="0.2"/>
  <cols>
    <col min="1" max="1" width="22" customWidth="1"/>
    <col min="2" max="2" width="17.140625" customWidth="1"/>
    <col min="3" max="3" width="7" customWidth="1"/>
    <col min="4" max="4" width="22" customWidth="1"/>
  </cols>
  <sheetData>
    <row r="2" spans="1:3" ht="15" x14ac:dyDescent="0.2">
      <c r="A2" s="106"/>
      <c r="B2" s="107"/>
      <c r="C2" s="108"/>
    </row>
    <row r="3" spans="1:3" ht="15" x14ac:dyDescent="0.2">
      <c r="A3" s="109" t="s">
        <v>12</v>
      </c>
      <c r="B3" s="110" t="s">
        <v>211</v>
      </c>
      <c r="C3" s="111"/>
    </row>
    <row r="4" spans="1:3" ht="15" x14ac:dyDescent="0.2">
      <c r="A4" s="112"/>
      <c r="B4" s="113"/>
      <c r="C4" s="114"/>
    </row>
    <row r="5" spans="1:3" ht="15" x14ac:dyDescent="0.2">
      <c r="A5" s="119"/>
      <c r="B5" s="119"/>
      <c r="C5" s="119"/>
    </row>
    <row r="6" spans="1:3" ht="15" x14ac:dyDescent="0.2">
      <c r="A6" s="115" t="s">
        <v>13</v>
      </c>
      <c r="B6" s="115" t="s">
        <v>14</v>
      </c>
      <c r="C6" s="116">
        <v>13</v>
      </c>
    </row>
    <row r="7" spans="1:3" ht="15" x14ac:dyDescent="0.2">
      <c r="A7" s="115" t="s">
        <v>170</v>
      </c>
      <c r="B7" s="115" t="s">
        <v>171</v>
      </c>
      <c r="C7" s="116">
        <v>5</v>
      </c>
    </row>
    <row r="8" spans="1:3" ht="15" x14ac:dyDescent="0.2">
      <c r="A8" s="115" t="s">
        <v>15</v>
      </c>
      <c r="B8" s="115" t="s">
        <v>16</v>
      </c>
      <c r="C8" s="116">
        <v>21</v>
      </c>
    </row>
    <row r="9" spans="1:3" ht="15" x14ac:dyDescent="0.2">
      <c r="A9" s="115" t="s">
        <v>17</v>
      </c>
      <c r="B9" s="115" t="s">
        <v>18</v>
      </c>
      <c r="C9" s="116">
        <v>8</v>
      </c>
    </row>
    <row r="10" spans="1:3" ht="15" x14ac:dyDescent="0.2">
      <c r="A10" s="115" t="s">
        <v>17</v>
      </c>
      <c r="B10" s="115" t="s">
        <v>19</v>
      </c>
      <c r="C10" s="116">
        <v>13</v>
      </c>
    </row>
    <row r="11" spans="1:3" ht="15" x14ac:dyDescent="0.2">
      <c r="A11" s="115" t="s">
        <v>20</v>
      </c>
      <c r="B11" s="115" t="s">
        <v>21</v>
      </c>
      <c r="C11" s="121" t="s">
        <v>172</v>
      </c>
    </row>
    <row r="12" spans="1:3" ht="15" x14ac:dyDescent="0.2">
      <c r="A12" s="115" t="s">
        <v>22</v>
      </c>
      <c r="B12" s="115" t="s">
        <v>23</v>
      </c>
      <c r="C12" s="116">
        <v>15</v>
      </c>
    </row>
    <row r="13" spans="1:3" ht="15" x14ac:dyDescent="0.2">
      <c r="A13" s="115" t="s">
        <v>173</v>
      </c>
      <c r="B13" s="115" t="s">
        <v>174</v>
      </c>
      <c r="C13" s="116">
        <v>15</v>
      </c>
    </row>
    <row r="14" spans="1:3" ht="15" x14ac:dyDescent="0.2">
      <c r="A14" s="115" t="s">
        <v>24</v>
      </c>
      <c r="B14" s="115" t="s">
        <v>25</v>
      </c>
      <c r="C14" s="116">
        <v>11</v>
      </c>
    </row>
    <row r="15" spans="1:3" ht="15" x14ac:dyDescent="0.2">
      <c r="A15" s="115" t="s">
        <v>26</v>
      </c>
      <c r="B15" s="115" t="s">
        <v>27</v>
      </c>
      <c r="C15" s="116">
        <v>21</v>
      </c>
    </row>
    <row r="16" spans="1:3" ht="15" x14ac:dyDescent="0.2">
      <c r="A16" s="115" t="s">
        <v>28</v>
      </c>
      <c r="B16" s="115" t="s">
        <v>29</v>
      </c>
      <c r="C16" s="116">
        <v>15</v>
      </c>
    </row>
    <row r="17" spans="1:3" ht="15" x14ac:dyDescent="0.2">
      <c r="A17" s="115" t="s">
        <v>30</v>
      </c>
      <c r="B17" s="115" t="s">
        <v>31</v>
      </c>
      <c r="C17" s="116">
        <v>14</v>
      </c>
    </row>
    <row r="18" spans="1:3" ht="15" x14ac:dyDescent="0.2">
      <c r="A18" s="115" t="s">
        <v>30</v>
      </c>
      <c r="B18" s="115" t="s">
        <v>32</v>
      </c>
      <c r="C18" s="116">
        <v>12</v>
      </c>
    </row>
    <row r="19" spans="1:3" ht="15" x14ac:dyDescent="0.2">
      <c r="A19" s="115" t="s">
        <v>33</v>
      </c>
      <c r="B19" s="115" t="s">
        <v>34</v>
      </c>
      <c r="C19" s="116">
        <v>3</v>
      </c>
    </row>
    <row r="20" spans="1:3" ht="15" x14ac:dyDescent="0.2">
      <c r="A20" s="115" t="s">
        <v>33</v>
      </c>
      <c r="B20" s="115" t="s">
        <v>35</v>
      </c>
      <c r="C20" s="116">
        <v>11</v>
      </c>
    </row>
    <row r="21" spans="1:3" ht="15" x14ac:dyDescent="0.2">
      <c r="A21" s="115" t="s">
        <v>36</v>
      </c>
      <c r="B21" s="115" t="s">
        <v>37</v>
      </c>
      <c r="C21" s="116">
        <v>3</v>
      </c>
    </row>
    <row r="22" spans="1:3" ht="15" x14ac:dyDescent="0.2">
      <c r="A22" s="115" t="s">
        <v>38</v>
      </c>
      <c r="B22" s="115" t="s">
        <v>39</v>
      </c>
      <c r="C22" s="116">
        <v>23</v>
      </c>
    </row>
    <row r="23" spans="1:3" ht="15" x14ac:dyDescent="0.2">
      <c r="A23" s="115" t="s">
        <v>40</v>
      </c>
      <c r="B23" s="115" t="s">
        <v>41</v>
      </c>
      <c r="C23" s="116">
        <v>8</v>
      </c>
    </row>
    <row r="24" spans="1:3" ht="15" x14ac:dyDescent="0.2">
      <c r="A24" s="115" t="s">
        <v>42</v>
      </c>
      <c r="B24" s="115" t="s">
        <v>43</v>
      </c>
      <c r="C24" s="116">
        <v>16</v>
      </c>
    </row>
    <row r="25" spans="1:3" ht="15" x14ac:dyDescent="0.2">
      <c r="A25" s="115" t="s">
        <v>212</v>
      </c>
      <c r="B25" s="115" t="s">
        <v>213</v>
      </c>
      <c r="C25" s="116">
        <v>14</v>
      </c>
    </row>
    <row r="26" spans="1:3" ht="15" x14ac:dyDescent="0.2">
      <c r="A26" s="115" t="s">
        <v>44</v>
      </c>
      <c r="B26" s="115" t="s">
        <v>45</v>
      </c>
      <c r="C26" s="116">
        <v>11</v>
      </c>
    </row>
    <row r="27" spans="1:3" ht="15" x14ac:dyDescent="0.2">
      <c r="A27" s="115" t="s">
        <v>44</v>
      </c>
      <c r="B27" s="115" t="s">
        <v>46</v>
      </c>
      <c r="C27" s="116">
        <v>11</v>
      </c>
    </row>
    <row r="28" spans="1:3" ht="15" x14ac:dyDescent="0.2">
      <c r="A28" s="115" t="s">
        <v>47</v>
      </c>
      <c r="B28" s="115" t="s">
        <v>48</v>
      </c>
      <c r="C28" s="116">
        <v>13</v>
      </c>
    </row>
    <row r="29" spans="1:3" ht="15" x14ac:dyDescent="0.2">
      <c r="A29" s="115" t="s">
        <v>49</v>
      </c>
      <c r="B29" s="115" t="s">
        <v>50</v>
      </c>
      <c r="C29" s="116">
        <v>11</v>
      </c>
    </row>
    <row r="30" spans="1:3" ht="15" x14ac:dyDescent="0.2">
      <c r="A30" s="115" t="s">
        <v>49</v>
      </c>
      <c r="B30" s="115" t="s">
        <v>51</v>
      </c>
      <c r="C30" s="116">
        <v>9</v>
      </c>
    </row>
    <row r="31" spans="1:3" ht="15" x14ac:dyDescent="0.2">
      <c r="A31" s="115" t="s">
        <v>52</v>
      </c>
      <c r="B31" s="115" t="s">
        <v>18</v>
      </c>
      <c r="C31" s="116">
        <v>16</v>
      </c>
    </row>
    <row r="32" spans="1:3" ht="15" x14ac:dyDescent="0.2">
      <c r="A32" s="115" t="s">
        <v>53</v>
      </c>
      <c r="B32" s="115" t="s">
        <v>54</v>
      </c>
      <c r="C32" s="116">
        <v>7</v>
      </c>
    </row>
    <row r="33" spans="1:3" ht="15" x14ac:dyDescent="0.2">
      <c r="A33" s="115" t="s">
        <v>53</v>
      </c>
      <c r="B33" s="115" t="s">
        <v>55</v>
      </c>
      <c r="C33" s="116">
        <v>20</v>
      </c>
    </row>
    <row r="34" spans="1:3" ht="15" x14ac:dyDescent="0.2">
      <c r="A34" s="115" t="s">
        <v>58</v>
      </c>
      <c r="B34" s="115" t="s">
        <v>59</v>
      </c>
      <c r="C34" s="116">
        <v>11</v>
      </c>
    </row>
    <row r="35" spans="1:3" ht="15" x14ac:dyDescent="0.2">
      <c r="A35" s="115" t="s">
        <v>60</v>
      </c>
      <c r="B35" s="115" t="s">
        <v>61</v>
      </c>
      <c r="C35" s="116">
        <v>14</v>
      </c>
    </row>
    <row r="36" spans="1:3" ht="15" x14ac:dyDescent="0.2">
      <c r="A36" s="115" t="s">
        <v>62</v>
      </c>
      <c r="B36" s="115" t="s">
        <v>63</v>
      </c>
      <c r="C36" s="116">
        <v>11</v>
      </c>
    </row>
    <row r="37" spans="1:3" ht="15" x14ac:dyDescent="0.2">
      <c r="A37" s="115" t="s">
        <v>64</v>
      </c>
      <c r="B37" s="115" t="s">
        <v>65</v>
      </c>
      <c r="C37" s="116">
        <v>14</v>
      </c>
    </row>
    <row r="38" spans="1:3" ht="15" x14ac:dyDescent="0.2">
      <c r="A38" s="115" t="s">
        <v>64</v>
      </c>
      <c r="B38" s="115" t="s">
        <v>66</v>
      </c>
      <c r="C38" s="116">
        <v>19</v>
      </c>
    </row>
    <row r="39" spans="1:3" ht="15" x14ac:dyDescent="0.2">
      <c r="A39" s="115" t="s">
        <v>67</v>
      </c>
      <c r="B39" s="115" t="s">
        <v>68</v>
      </c>
      <c r="C39" s="116">
        <v>5</v>
      </c>
    </row>
    <row r="40" spans="1:3" ht="15" x14ac:dyDescent="0.2">
      <c r="A40" s="115" t="s">
        <v>69</v>
      </c>
      <c r="B40" s="115" t="s">
        <v>70</v>
      </c>
      <c r="C40" s="116">
        <v>10</v>
      </c>
    </row>
    <row r="41" spans="1:3" ht="15" x14ac:dyDescent="0.2">
      <c r="A41" s="115" t="s">
        <v>56</v>
      </c>
      <c r="B41" s="115" t="s">
        <v>57</v>
      </c>
      <c r="C41" s="116">
        <v>9</v>
      </c>
    </row>
    <row r="42" spans="1:3" ht="15" x14ac:dyDescent="0.2">
      <c r="A42" s="115" t="s">
        <v>71</v>
      </c>
      <c r="B42" s="115" t="s">
        <v>34</v>
      </c>
      <c r="C42" s="116">
        <v>11</v>
      </c>
    </row>
    <row r="43" spans="1:3" ht="15" x14ac:dyDescent="0.2">
      <c r="A43" s="115" t="s">
        <v>72</v>
      </c>
      <c r="B43" s="115" t="s">
        <v>73</v>
      </c>
      <c r="C43" s="116">
        <v>15</v>
      </c>
    </row>
    <row r="44" spans="1:3" ht="15" x14ac:dyDescent="0.2">
      <c r="A44" s="115" t="s">
        <v>74</v>
      </c>
      <c r="B44" s="115" t="s">
        <v>75</v>
      </c>
      <c r="C44" s="116">
        <v>15</v>
      </c>
    </row>
    <row r="45" spans="1:3" ht="15" x14ac:dyDescent="0.2">
      <c r="A45" s="115" t="s">
        <v>74</v>
      </c>
      <c r="B45" s="115" t="s">
        <v>51</v>
      </c>
      <c r="C45" s="116">
        <v>9</v>
      </c>
    </row>
    <row r="46" spans="1:3" ht="15" x14ac:dyDescent="0.2">
      <c r="A46" s="115" t="s">
        <v>76</v>
      </c>
      <c r="B46" s="115" t="s">
        <v>77</v>
      </c>
      <c r="C46" s="116">
        <v>14</v>
      </c>
    </row>
    <row r="47" spans="1:3" ht="15" x14ac:dyDescent="0.2">
      <c r="A47" s="115" t="s">
        <v>78</v>
      </c>
      <c r="B47" s="115" t="s">
        <v>79</v>
      </c>
      <c r="C47" s="116">
        <v>12</v>
      </c>
    </row>
    <row r="48" spans="1:3" ht="15" x14ac:dyDescent="0.2">
      <c r="A48" s="115" t="s">
        <v>80</v>
      </c>
      <c r="B48" s="115" t="s">
        <v>81</v>
      </c>
      <c r="C48" s="116">
        <v>18</v>
      </c>
    </row>
    <row r="49" spans="1:3" ht="15" x14ac:dyDescent="0.2">
      <c r="A49" s="115" t="s">
        <v>82</v>
      </c>
      <c r="B49" s="115" t="s">
        <v>65</v>
      </c>
      <c r="C49" s="116">
        <v>9</v>
      </c>
    </row>
    <row r="50" spans="1:3" ht="15" x14ac:dyDescent="0.2">
      <c r="A50" s="115" t="s">
        <v>82</v>
      </c>
      <c r="B50" s="115" t="s">
        <v>83</v>
      </c>
      <c r="C50" s="116">
        <v>6</v>
      </c>
    </row>
    <row r="51" spans="1:3" ht="15" x14ac:dyDescent="0.2">
      <c r="A51" s="115" t="s">
        <v>84</v>
      </c>
      <c r="B51" s="115" t="s">
        <v>85</v>
      </c>
      <c r="C51" s="116">
        <v>15</v>
      </c>
    </row>
    <row r="52" spans="1:3" ht="15" x14ac:dyDescent="0.2">
      <c r="A52" s="115" t="s">
        <v>86</v>
      </c>
      <c r="B52" s="115" t="s">
        <v>87</v>
      </c>
      <c r="C52" s="116">
        <v>9</v>
      </c>
    </row>
    <row r="53" spans="1:3" ht="15" x14ac:dyDescent="0.2">
      <c r="A53" s="115" t="s">
        <v>88</v>
      </c>
      <c r="B53" s="115" t="s">
        <v>89</v>
      </c>
      <c r="C53" s="116">
        <v>4</v>
      </c>
    </row>
    <row r="54" spans="1:3" ht="15" x14ac:dyDescent="0.2">
      <c r="A54" s="115" t="s">
        <v>88</v>
      </c>
      <c r="B54" s="115" t="s">
        <v>90</v>
      </c>
      <c r="C54" s="116">
        <v>12</v>
      </c>
    </row>
    <row r="55" spans="1:3" ht="15" x14ac:dyDescent="0.2">
      <c r="A55" s="115" t="s">
        <v>175</v>
      </c>
      <c r="B55" s="115" t="s">
        <v>176</v>
      </c>
      <c r="C55" s="116">
        <v>21</v>
      </c>
    </row>
    <row r="56" spans="1:3" ht="15" x14ac:dyDescent="0.2">
      <c r="A56" s="115" t="s">
        <v>91</v>
      </c>
      <c r="B56" s="115" t="s">
        <v>51</v>
      </c>
      <c r="C56" s="116">
        <v>10</v>
      </c>
    </row>
    <row r="57" spans="1:3" ht="15" x14ac:dyDescent="0.2">
      <c r="A57" s="115" t="s">
        <v>92</v>
      </c>
      <c r="B57" s="115" t="s">
        <v>93</v>
      </c>
      <c r="C57" s="116">
        <v>16</v>
      </c>
    </row>
    <row r="58" spans="1:3" ht="15" x14ac:dyDescent="0.2">
      <c r="A58" s="115" t="s">
        <v>94</v>
      </c>
      <c r="B58" s="115" t="s">
        <v>95</v>
      </c>
      <c r="C58" s="116">
        <v>15</v>
      </c>
    </row>
    <row r="59" spans="1:3" ht="15" x14ac:dyDescent="0.2">
      <c r="A59" s="115" t="s">
        <v>96</v>
      </c>
      <c r="B59" s="115" t="s">
        <v>79</v>
      </c>
      <c r="C59" s="116">
        <v>10</v>
      </c>
    </row>
    <row r="60" spans="1:3" ht="15" x14ac:dyDescent="0.2">
      <c r="A60" s="115" t="s">
        <v>98</v>
      </c>
      <c r="B60" s="115" t="s">
        <v>97</v>
      </c>
      <c r="C60" s="116">
        <v>15</v>
      </c>
    </row>
    <row r="61" spans="1:3" ht="15" x14ac:dyDescent="0.2">
      <c r="A61" s="115" t="s">
        <v>99</v>
      </c>
      <c r="B61" s="115" t="s">
        <v>100</v>
      </c>
      <c r="C61" s="116">
        <v>16</v>
      </c>
    </row>
    <row r="62" spans="1:3" ht="15" x14ac:dyDescent="0.2">
      <c r="A62" s="115" t="s">
        <v>101</v>
      </c>
      <c r="B62" s="115" t="s">
        <v>102</v>
      </c>
      <c r="C62" s="116">
        <v>6</v>
      </c>
    </row>
    <row r="63" spans="1:3" ht="15" x14ac:dyDescent="0.2">
      <c r="A63" s="115" t="s">
        <v>103</v>
      </c>
      <c r="B63" s="115" t="s">
        <v>59</v>
      </c>
      <c r="C63" s="116">
        <v>10</v>
      </c>
    </row>
    <row r="64" spans="1:3" ht="15" x14ac:dyDescent="0.2">
      <c r="A64" s="115" t="s">
        <v>104</v>
      </c>
      <c r="B64" s="115" t="s">
        <v>105</v>
      </c>
      <c r="C64" s="116">
        <v>10</v>
      </c>
    </row>
    <row r="65" spans="1:4" ht="15" x14ac:dyDescent="0.2">
      <c r="A65" s="115" t="s">
        <v>104</v>
      </c>
      <c r="B65" s="115" t="s">
        <v>106</v>
      </c>
      <c r="C65" s="116">
        <v>14</v>
      </c>
    </row>
    <row r="66" spans="1:4" ht="15" x14ac:dyDescent="0.2">
      <c r="A66" s="115" t="s">
        <v>107</v>
      </c>
      <c r="B66" s="115" t="s">
        <v>108</v>
      </c>
      <c r="C66" s="116">
        <v>14</v>
      </c>
    </row>
    <row r="67" spans="1:4" ht="15" x14ac:dyDescent="0.2">
      <c r="A67" s="115" t="s">
        <v>109</v>
      </c>
      <c r="B67" s="115" t="s">
        <v>43</v>
      </c>
      <c r="C67" s="116">
        <v>11</v>
      </c>
    </row>
    <row r="68" spans="1:4" ht="15" x14ac:dyDescent="0.2">
      <c r="A68" s="115" t="s">
        <v>110</v>
      </c>
      <c r="B68" s="115" t="s">
        <v>111</v>
      </c>
      <c r="C68" s="116">
        <v>9</v>
      </c>
    </row>
    <row r="69" spans="1:4" ht="15" x14ac:dyDescent="0.2">
      <c r="A69" s="115" t="s">
        <v>110</v>
      </c>
      <c r="B69" s="115" t="s">
        <v>112</v>
      </c>
      <c r="C69" s="116">
        <v>15</v>
      </c>
    </row>
    <row r="70" spans="1:4" ht="15" x14ac:dyDescent="0.2">
      <c r="A70" s="115" t="s">
        <v>113</v>
      </c>
      <c r="B70" s="115" t="s">
        <v>114</v>
      </c>
      <c r="C70" s="116">
        <v>18</v>
      </c>
    </row>
    <row r="71" spans="1:4" ht="15" x14ac:dyDescent="0.2">
      <c r="A71" s="115" t="s">
        <v>113</v>
      </c>
      <c r="B71" s="115" t="s">
        <v>115</v>
      </c>
      <c r="C71" s="116">
        <v>12</v>
      </c>
    </row>
    <row r="72" spans="1:4" ht="15" x14ac:dyDescent="0.2">
      <c r="A72" s="115" t="s">
        <v>116</v>
      </c>
      <c r="B72" s="115" t="s">
        <v>117</v>
      </c>
      <c r="C72" s="116">
        <v>13</v>
      </c>
    </row>
    <row r="73" spans="1:4" ht="15" x14ac:dyDescent="0.2">
      <c r="A73" s="115" t="s">
        <v>118</v>
      </c>
      <c r="B73" s="115" t="s">
        <v>119</v>
      </c>
      <c r="C73" s="116">
        <v>19</v>
      </c>
      <c r="D73" s="27" t="s">
        <v>277</v>
      </c>
    </row>
    <row r="74" spans="1:4" ht="15" x14ac:dyDescent="0.2">
      <c r="A74" s="115" t="s">
        <v>120</v>
      </c>
      <c r="B74" s="115" t="s">
        <v>121</v>
      </c>
      <c r="C74" s="116">
        <v>13</v>
      </c>
    </row>
    <row r="75" spans="1:4" ht="15" x14ac:dyDescent="0.2">
      <c r="A75" s="115" t="s">
        <v>122</v>
      </c>
      <c r="B75" s="115" t="s">
        <v>123</v>
      </c>
      <c r="C75" s="116">
        <v>16</v>
      </c>
    </row>
    <row r="76" spans="1:4" ht="15" x14ac:dyDescent="0.2">
      <c r="A76" s="115" t="s">
        <v>124</v>
      </c>
      <c r="B76" s="115" t="s">
        <v>125</v>
      </c>
      <c r="C76" s="116">
        <v>12</v>
      </c>
    </row>
    <row r="77" spans="1:4" ht="15" x14ac:dyDescent="0.2">
      <c r="A77" s="115" t="s">
        <v>124</v>
      </c>
      <c r="B77" s="115" t="s">
        <v>59</v>
      </c>
      <c r="C77" s="116">
        <v>14</v>
      </c>
    </row>
    <row r="78" spans="1:4" ht="15" x14ac:dyDescent="0.2">
      <c r="A78" s="115" t="s">
        <v>177</v>
      </c>
      <c r="B78" s="115" t="s">
        <v>41</v>
      </c>
      <c r="C78" s="116">
        <v>16</v>
      </c>
    </row>
    <row r="79" spans="1:4" ht="15" x14ac:dyDescent="0.2">
      <c r="A79" s="115" t="s">
        <v>214</v>
      </c>
      <c r="B79" s="115" t="s">
        <v>21</v>
      </c>
      <c r="C79" s="116">
        <v>10</v>
      </c>
    </row>
    <row r="80" spans="1:4" ht="15" x14ac:dyDescent="0.2">
      <c r="A80" s="115" t="s">
        <v>126</v>
      </c>
      <c r="B80" s="115" t="s">
        <v>127</v>
      </c>
      <c r="C80" s="116">
        <v>15</v>
      </c>
    </row>
    <row r="81" spans="1:4" ht="15" x14ac:dyDescent="0.2">
      <c r="A81" s="115" t="s">
        <v>128</v>
      </c>
      <c r="B81" s="115" t="s">
        <v>129</v>
      </c>
      <c r="C81" s="116">
        <v>10</v>
      </c>
    </row>
    <row r="82" spans="1:4" ht="15" x14ac:dyDescent="0.2">
      <c r="A82" s="115" t="s">
        <v>130</v>
      </c>
      <c r="B82" s="115" t="s">
        <v>131</v>
      </c>
      <c r="C82" s="116">
        <v>14</v>
      </c>
    </row>
    <row r="83" spans="1:4" ht="15" x14ac:dyDescent="0.2">
      <c r="A83" s="115" t="s">
        <v>132</v>
      </c>
      <c r="B83" s="115" t="s">
        <v>133</v>
      </c>
      <c r="C83" s="116">
        <v>9</v>
      </c>
    </row>
    <row r="84" spans="1:4" ht="15" x14ac:dyDescent="0.2">
      <c r="A84" s="115" t="s">
        <v>178</v>
      </c>
      <c r="B84" s="115" t="s">
        <v>179</v>
      </c>
      <c r="C84" s="116">
        <v>19</v>
      </c>
    </row>
    <row r="85" spans="1:4" ht="15" x14ac:dyDescent="0.2">
      <c r="A85" s="115" t="s">
        <v>134</v>
      </c>
      <c r="B85" s="115" t="s">
        <v>135</v>
      </c>
      <c r="C85" s="116">
        <v>11</v>
      </c>
    </row>
    <row r="86" spans="1:4" ht="15" x14ac:dyDescent="0.2">
      <c r="A86" s="115" t="s">
        <v>136</v>
      </c>
      <c r="B86" s="115" t="s">
        <v>137</v>
      </c>
      <c r="C86" s="116">
        <v>9</v>
      </c>
    </row>
    <row r="87" spans="1:4" ht="15" x14ac:dyDescent="0.2">
      <c r="A87" s="115" t="s">
        <v>138</v>
      </c>
      <c r="B87" s="115" t="s">
        <v>139</v>
      </c>
      <c r="C87" s="116">
        <v>13</v>
      </c>
    </row>
    <row r="88" spans="1:4" ht="15" x14ac:dyDescent="0.2">
      <c r="A88" s="115" t="s">
        <v>140</v>
      </c>
      <c r="B88" s="115" t="s">
        <v>141</v>
      </c>
      <c r="C88" s="116">
        <v>14</v>
      </c>
    </row>
    <row r="89" spans="1:4" ht="15" x14ac:dyDescent="0.2">
      <c r="A89" s="115" t="s">
        <v>140</v>
      </c>
      <c r="B89" s="115" t="s">
        <v>142</v>
      </c>
      <c r="C89" s="116">
        <v>10</v>
      </c>
    </row>
    <row r="90" spans="1:4" ht="15" x14ac:dyDescent="0.2">
      <c r="A90" s="115" t="s">
        <v>143</v>
      </c>
      <c r="B90" s="115" t="s">
        <v>144</v>
      </c>
      <c r="C90" s="116">
        <v>14</v>
      </c>
    </row>
    <row r="91" spans="1:4" ht="15" x14ac:dyDescent="0.2">
      <c r="A91" s="115" t="s">
        <v>145</v>
      </c>
      <c r="B91" s="115" t="s">
        <v>102</v>
      </c>
      <c r="C91" s="116">
        <v>19</v>
      </c>
      <c r="D91" s="27" t="s">
        <v>279</v>
      </c>
    </row>
    <row r="92" spans="1:4" ht="15" x14ac:dyDescent="0.2">
      <c r="A92" s="115" t="s">
        <v>146</v>
      </c>
      <c r="B92" s="115" t="s">
        <v>147</v>
      </c>
      <c r="C92" s="116">
        <v>12</v>
      </c>
    </row>
    <row r="93" spans="1:4" ht="15" x14ac:dyDescent="0.2">
      <c r="A93" s="115" t="s">
        <v>146</v>
      </c>
      <c r="B93" s="115" t="s">
        <v>148</v>
      </c>
      <c r="C93" s="116">
        <v>16</v>
      </c>
    </row>
    <row r="94" spans="1:4" ht="15" x14ac:dyDescent="0.2">
      <c r="A94" s="115" t="s">
        <v>215</v>
      </c>
      <c r="B94" s="115" t="s">
        <v>216</v>
      </c>
      <c r="C94" s="116">
        <v>17</v>
      </c>
      <c r="D94" s="27" t="s">
        <v>278</v>
      </c>
    </row>
    <row r="95" spans="1:4" ht="15" x14ac:dyDescent="0.2">
      <c r="A95" s="115" t="s">
        <v>149</v>
      </c>
      <c r="B95" s="115" t="s">
        <v>150</v>
      </c>
      <c r="C95" s="116">
        <v>7</v>
      </c>
    </row>
    <row r="96" spans="1:4" ht="15" x14ac:dyDescent="0.2">
      <c r="A96" s="115" t="s">
        <v>151</v>
      </c>
      <c r="B96" s="115" t="s">
        <v>152</v>
      </c>
      <c r="C96" s="116">
        <v>10</v>
      </c>
    </row>
    <row r="97" spans="1:3" ht="15" x14ac:dyDescent="0.2">
      <c r="A97" s="115" t="s">
        <v>153</v>
      </c>
      <c r="B97" s="115" t="s">
        <v>154</v>
      </c>
      <c r="C97" s="116">
        <v>9</v>
      </c>
    </row>
    <row r="98" spans="1:3" ht="15" x14ac:dyDescent="0.2">
      <c r="A98" s="115" t="s">
        <v>153</v>
      </c>
      <c r="B98" s="115" t="s">
        <v>217</v>
      </c>
      <c r="C98" s="116">
        <v>14</v>
      </c>
    </row>
    <row r="99" spans="1:3" ht="15" x14ac:dyDescent="0.2">
      <c r="A99" s="115"/>
      <c r="B99" s="115"/>
      <c r="C99" s="116"/>
    </row>
    <row r="100" spans="1:3" ht="15" x14ac:dyDescent="0.2">
      <c r="A100" s="117"/>
      <c r="B100" s="117"/>
      <c r="C100" s="118"/>
    </row>
    <row r="101" spans="1:3" ht="15" x14ac:dyDescent="0.2">
      <c r="A101" s="120" t="s">
        <v>180</v>
      </c>
      <c r="B101" s="117"/>
      <c r="C101" s="118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8"/>
  <sheetViews>
    <sheetView topLeftCell="A122" workbookViewId="0">
      <selection activeCell="E136" sqref="E136"/>
    </sheetView>
  </sheetViews>
  <sheetFormatPr defaultRowHeight="12.75" x14ac:dyDescent="0.2"/>
  <cols>
    <col min="2" max="3" width="16.5703125" customWidth="1"/>
    <col min="4" max="4" width="41.7109375" customWidth="1"/>
    <col min="5" max="5" width="11.5703125" customWidth="1"/>
    <col min="6" max="6" width="16.85546875" customWidth="1"/>
    <col min="8" max="8" width="44.7109375" customWidth="1"/>
    <col min="10" max="10" width="19.5703125" customWidth="1"/>
  </cols>
  <sheetData>
    <row r="1" spans="2:7" x14ac:dyDescent="0.2">
      <c r="G1" s="122"/>
    </row>
    <row r="2" spans="2:7" ht="13.5" thickBot="1" x14ac:dyDescent="0.25">
      <c r="G2" s="40"/>
    </row>
    <row r="3" spans="2:7" ht="13.5" thickBot="1" x14ac:dyDescent="0.25">
      <c r="B3" s="127" t="s">
        <v>232</v>
      </c>
      <c r="C3" s="127" t="s">
        <v>233</v>
      </c>
      <c r="D3" s="128" t="s">
        <v>234</v>
      </c>
      <c r="G3" s="40"/>
    </row>
    <row r="4" spans="2:7" ht="13.5" thickBot="1" x14ac:dyDescent="0.25">
      <c r="B4" s="129" t="s">
        <v>43</v>
      </c>
      <c r="C4" s="125" t="s">
        <v>235</v>
      </c>
      <c r="D4" s="130" t="s">
        <v>236</v>
      </c>
    </row>
    <row r="5" spans="2:7" ht="13.5" thickBot="1" x14ac:dyDescent="0.25">
      <c r="B5" s="131" t="s">
        <v>48</v>
      </c>
      <c r="C5" s="126" t="s">
        <v>237</v>
      </c>
      <c r="D5" s="132" t="s">
        <v>238</v>
      </c>
    </row>
    <row r="6" spans="2:7" ht="13.5" thickBot="1" x14ac:dyDescent="0.25">
      <c r="B6" s="129" t="s">
        <v>239</v>
      </c>
      <c r="C6" s="125" t="s">
        <v>240</v>
      </c>
      <c r="D6" s="130" t="s">
        <v>241</v>
      </c>
    </row>
    <row r="7" spans="2:7" ht="13.5" thickBot="1" x14ac:dyDescent="0.25">
      <c r="B7" s="131" t="s">
        <v>75</v>
      </c>
      <c r="C7" s="126" t="s">
        <v>242</v>
      </c>
      <c r="D7" s="132" t="s">
        <v>243</v>
      </c>
    </row>
    <row r="8" spans="2:7" ht="13.5" thickBot="1" x14ac:dyDescent="0.25">
      <c r="B8" s="129" t="s">
        <v>85</v>
      </c>
      <c r="C8" s="125" t="s">
        <v>244</v>
      </c>
      <c r="D8" s="130" t="s">
        <v>245</v>
      </c>
    </row>
    <row r="9" spans="2:7" ht="13.5" thickBot="1" x14ac:dyDescent="0.25">
      <c r="B9" s="131" t="s">
        <v>75</v>
      </c>
      <c r="C9" s="126" t="s">
        <v>246</v>
      </c>
      <c r="D9" s="132" t="s">
        <v>247</v>
      </c>
    </row>
    <row r="10" spans="2:7" ht="13.5" thickBot="1" x14ac:dyDescent="0.25">
      <c r="B10" s="129" t="s">
        <v>90</v>
      </c>
      <c r="C10" s="125" t="s">
        <v>246</v>
      </c>
      <c r="D10" s="130" t="s">
        <v>248</v>
      </c>
    </row>
    <row r="11" spans="2:7" ht="13.5" thickBot="1" x14ac:dyDescent="0.25">
      <c r="B11" s="131" t="s">
        <v>249</v>
      </c>
      <c r="C11" s="126" t="s">
        <v>250</v>
      </c>
      <c r="D11" s="132" t="s">
        <v>251</v>
      </c>
    </row>
    <row r="12" spans="2:7" ht="13.5" thickBot="1" x14ac:dyDescent="0.25">
      <c r="B12" s="131" t="s">
        <v>106</v>
      </c>
      <c r="C12" s="126" t="s">
        <v>252</v>
      </c>
      <c r="D12" s="132" t="s">
        <v>253</v>
      </c>
    </row>
    <row r="13" spans="2:7" ht="13.5" thickBot="1" x14ac:dyDescent="0.25">
      <c r="B13" s="131" t="s">
        <v>43</v>
      </c>
      <c r="C13" s="126" t="s">
        <v>254</v>
      </c>
      <c r="D13" s="132" t="s">
        <v>255</v>
      </c>
    </row>
    <row r="14" spans="2:7" ht="13.5" thickBot="1" x14ac:dyDescent="0.25">
      <c r="B14" s="131" t="s">
        <v>257</v>
      </c>
      <c r="C14" s="126" t="s">
        <v>256</v>
      </c>
      <c r="D14" s="132" t="s">
        <v>258</v>
      </c>
    </row>
    <row r="15" spans="2:7" ht="13.5" thickBot="1" x14ac:dyDescent="0.25">
      <c r="B15" s="131" t="s">
        <v>119</v>
      </c>
      <c r="C15" s="126" t="s">
        <v>259</v>
      </c>
      <c r="D15" s="132" t="s">
        <v>260</v>
      </c>
    </row>
    <row r="16" spans="2:7" ht="13.5" thickBot="1" x14ac:dyDescent="0.25">
      <c r="B16" s="131" t="s">
        <v>261</v>
      </c>
      <c r="C16" s="126" t="s">
        <v>262</v>
      </c>
      <c r="D16" s="132" t="s">
        <v>263</v>
      </c>
    </row>
    <row r="17" spans="2:10" ht="13.5" thickBot="1" x14ac:dyDescent="0.25">
      <c r="B17" s="131" t="s">
        <v>266</v>
      </c>
      <c r="C17" s="126" t="s">
        <v>264</v>
      </c>
      <c r="D17" s="132" t="s">
        <v>265</v>
      </c>
    </row>
    <row r="26" spans="2:10" ht="13.5" thickBot="1" x14ac:dyDescent="0.25"/>
    <row r="27" spans="2:10" ht="23.25" thickBot="1" x14ac:dyDescent="0.25">
      <c r="E27" s="127" t="s">
        <v>232</v>
      </c>
      <c r="F27" s="127" t="s">
        <v>233</v>
      </c>
      <c r="G27" s="127" t="s">
        <v>280</v>
      </c>
      <c r="H27" s="127" t="s">
        <v>234</v>
      </c>
      <c r="I27" s="127" t="s">
        <v>281</v>
      </c>
      <c r="J27" s="128" t="s">
        <v>282</v>
      </c>
    </row>
    <row r="28" spans="2:10" ht="13.5" thickBot="1" x14ac:dyDescent="0.25">
      <c r="E28" s="129" t="s">
        <v>14</v>
      </c>
      <c r="F28" s="125" t="s">
        <v>283</v>
      </c>
      <c r="G28" s="125" t="s">
        <v>284</v>
      </c>
      <c r="H28" s="125" t="s">
        <v>285</v>
      </c>
      <c r="I28" s="125" t="s">
        <v>286</v>
      </c>
      <c r="J28" s="130" t="s">
        <v>287</v>
      </c>
    </row>
    <row r="29" spans="2:10" ht="13.5" thickBot="1" x14ac:dyDescent="0.25">
      <c r="E29" s="131" t="s">
        <v>301</v>
      </c>
      <c r="F29" s="126" t="s">
        <v>302</v>
      </c>
      <c r="G29" s="126" t="s">
        <v>284</v>
      </c>
      <c r="H29" s="126" t="s">
        <v>303</v>
      </c>
      <c r="I29" s="126" t="s">
        <v>286</v>
      </c>
      <c r="J29" s="132" t="s">
        <v>304</v>
      </c>
    </row>
    <row r="30" spans="2:10" ht="26.25" thickBot="1" x14ac:dyDescent="0.25">
      <c r="E30" s="131" t="s">
        <v>307</v>
      </c>
      <c r="F30" s="126" t="s">
        <v>308</v>
      </c>
      <c r="G30" s="126" t="s">
        <v>284</v>
      </c>
      <c r="H30" s="126" t="s">
        <v>309</v>
      </c>
      <c r="I30" s="126" t="s">
        <v>286</v>
      </c>
      <c r="J30" s="132" t="s">
        <v>310</v>
      </c>
    </row>
    <row r="31" spans="2:10" ht="13.5" thickBot="1" x14ac:dyDescent="0.25">
      <c r="E31" s="129" t="s">
        <v>23</v>
      </c>
      <c r="F31" s="125" t="s">
        <v>274</v>
      </c>
      <c r="G31" s="125" t="s">
        <v>284</v>
      </c>
      <c r="H31" s="125" t="s">
        <v>312</v>
      </c>
      <c r="I31" s="125" t="s">
        <v>286</v>
      </c>
      <c r="J31" s="130" t="s">
        <v>313</v>
      </c>
    </row>
    <row r="32" spans="2:10" ht="13.5" thickBot="1" x14ac:dyDescent="0.25">
      <c r="E32" s="129" t="s">
        <v>317</v>
      </c>
      <c r="F32" s="125" t="s">
        <v>318</v>
      </c>
      <c r="G32" s="125" t="s">
        <v>284</v>
      </c>
      <c r="H32" s="125" t="s">
        <v>319</v>
      </c>
      <c r="I32" s="125" t="s">
        <v>286</v>
      </c>
      <c r="J32" s="130" t="s">
        <v>320</v>
      </c>
    </row>
    <row r="33" spans="5:10" ht="13.5" thickBot="1" x14ac:dyDescent="0.25">
      <c r="E33" s="131" t="s">
        <v>321</v>
      </c>
      <c r="F33" s="126" t="s">
        <v>322</v>
      </c>
      <c r="G33" s="126" t="s">
        <v>284</v>
      </c>
      <c r="H33" s="126" t="s">
        <v>323</v>
      </c>
      <c r="I33" s="126" t="s">
        <v>286</v>
      </c>
      <c r="J33" s="132" t="s">
        <v>324</v>
      </c>
    </row>
    <row r="34" spans="5:10" ht="13.5" thickBot="1" x14ac:dyDescent="0.25">
      <c r="E34" s="129" t="s">
        <v>16</v>
      </c>
      <c r="F34" s="125" t="s">
        <v>325</v>
      </c>
      <c r="G34" s="125" t="s">
        <v>284</v>
      </c>
      <c r="H34" s="125" t="s">
        <v>326</v>
      </c>
      <c r="I34" s="125" t="s">
        <v>286</v>
      </c>
      <c r="J34" s="130" t="s">
        <v>327</v>
      </c>
    </row>
    <row r="35" spans="5:10" ht="13.5" thickBot="1" x14ac:dyDescent="0.25">
      <c r="E35" s="131" t="s">
        <v>317</v>
      </c>
      <c r="F35" s="126" t="s">
        <v>328</v>
      </c>
      <c r="G35" s="126" t="s">
        <v>284</v>
      </c>
      <c r="H35" s="126" t="s">
        <v>329</v>
      </c>
      <c r="I35" s="126" t="s">
        <v>286</v>
      </c>
      <c r="J35" s="132" t="s">
        <v>330</v>
      </c>
    </row>
    <row r="36" spans="5:10" ht="13.5" thickBot="1" x14ac:dyDescent="0.25">
      <c r="E36" s="131" t="s">
        <v>27</v>
      </c>
      <c r="F36" s="126" t="s">
        <v>334</v>
      </c>
      <c r="G36" s="126" t="s">
        <v>284</v>
      </c>
      <c r="H36" s="126" t="s">
        <v>335</v>
      </c>
      <c r="I36" s="126" t="s">
        <v>286</v>
      </c>
      <c r="J36" s="132" t="s">
        <v>336</v>
      </c>
    </row>
    <row r="37" spans="5:10" ht="13.5" thickBot="1" x14ac:dyDescent="0.25">
      <c r="E37" s="131" t="s">
        <v>77</v>
      </c>
      <c r="F37" s="126" t="s">
        <v>337</v>
      </c>
      <c r="G37" s="126" t="s">
        <v>284</v>
      </c>
      <c r="H37" s="126" t="s">
        <v>338</v>
      </c>
      <c r="I37" s="126" t="s">
        <v>286</v>
      </c>
      <c r="J37" s="132" t="s">
        <v>339</v>
      </c>
    </row>
    <row r="38" spans="5:10" ht="13.5" thickBot="1" x14ac:dyDescent="0.25">
      <c r="E38" s="129" t="s">
        <v>32</v>
      </c>
      <c r="F38" s="125" t="s">
        <v>340</v>
      </c>
      <c r="G38" s="125" t="s">
        <v>284</v>
      </c>
      <c r="H38" s="125" t="s">
        <v>341</v>
      </c>
      <c r="I38" s="125" t="s">
        <v>286</v>
      </c>
      <c r="J38" s="130" t="s">
        <v>342</v>
      </c>
    </row>
    <row r="39" spans="5:10" ht="13.5" thickBot="1" x14ac:dyDescent="0.25">
      <c r="E39" s="129" t="s">
        <v>35</v>
      </c>
      <c r="F39" s="125" t="s">
        <v>344</v>
      </c>
      <c r="G39" s="125" t="s">
        <v>284</v>
      </c>
      <c r="H39" s="125" t="s">
        <v>345</v>
      </c>
      <c r="I39" s="125" t="s">
        <v>286</v>
      </c>
      <c r="J39" s="130" t="s">
        <v>346</v>
      </c>
    </row>
    <row r="40" spans="5:10" ht="13.5" thickBot="1" x14ac:dyDescent="0.25">
      <c r="E40" s="129" t="s">
        <v>347</v>
      </c>
      <c r="F40" s="125" t="s">
        <v>348</v>
      </c>
      <c r="G40" s="125" t="s">
        <v>284</v>
      </c>
      <c r="H40" s="125" t="s">
        <v>349</v>
      </c>
      <c r="I40" s="125" t="s">
        <v>286</v>
      </c>
      <c r="J40" s="130" t="s">
        <v>350</v>
      </c>
    </row>
    <row r="41" spans="5:10" ht="13.5" thickBot="1" x14ac:dyDescent="0.25">
      <c r="E41" s="129" t="s">
        <v>39</v>
      </c>
      <c r="F41" s="125" t="s">
        <v>354</v>
      </c>
      <c r="G41" s="125" t="s">
        <v>284</v>
      </c>
      <c r="H41" s="125" t="s">
        <v>355</v>
      </c>
      <c r="I41" s="125" t="s">
        <v>286</v>
      </c>
      <c r="J41" s="130" t="s">
        <v>356</v>
      </c>
    </row>
    <row r="42" spans="5:10" ht="26.25" thickBot="1" x14ac:dyDescent="0.25">
      <c r="E42" s="131" t="s">
        <v>357</v>
      </c>
      <c r="F42" s="126" t="s">
        <v>358</v>
      </c>
      <c r="G42" s="126" t="s">
        <v>284</v>
      </c>
      <c r="H42" s="126" t="s">
        <v>359</v>
      </c>
      <c r="I42" s="126" t="s">
        <v>286</v>
      </c>
      <c r="J42" s="132" t="s">
        <v>360</v>
      </c>
    </row>
    <row r="43" spans="5:10" ht="13.5" thickBot="1" x14ac:dyDescent="0.25">
      <c r="E43" s="129" t="s">
        <v>321</v>
      </c>
      <c r="F43" s="125" t="s">
        <v>361</v>
      </c>
      <c r="G43" s="125" t="s">
        <v>284</v>
      </c>
      <c r="H43" s="125" t="s">
        <v>362</v>
      </c>
      <c r="I43" s="125" t="s">
        <v>286</v>
      </c>
      <c r="J43" s="130" t="s">
        <v>363</v>
      </c>
    </row>
    <row r="44" spans="5:10" ht="13.5" thickBot="1" x14ac:dyDescent="0.25">
      <c r="E44" s="131" t="s">
        <v>364</v>
      </c>
      <c r="F44" s="126" t="s">
        <v>365</v>
      </c>
      <c r="G44" s="126" t="s">
        <v>284</v>
      </c>
      <c r="H44" s="126" t="s">
        <v>366</v>
      </c>
      <c r="I44" s="126" t="s">
        <v>286</v>
      </c>
      <c r="J44" s="132" t="s">
        <v>367</v>
      </c>
    </row>
    <row r="45" spans="5:10" ht="13.5" thickBot="1" x14ac:dyDescent="0.25">
      <c r="E45" s="131" t="s">
        <v>371</v>
      </c>
      <c r="F45" s="126" t="s">
        <v>372</v>
      </c>
      <c r="G45" s="126" t="s">
        <v>284</v>
      </c>
      <c r="H45" s="126" t="s">
        <v>373</v>
      </c>
      <c r="I45" s="126" t="s">
        <v>286</v>
      </c>
      <c r="J45" s="132" t="s">
        <v>374</v>
      </c>
    </row>
    <row r="46" spans="5:10" ht="13.5" thickBot="1" x14ac:dyDescent="0.25">
      <c r="E46" s="129" t="s">
        <v>379</v>
      </c>
      <c r="F46" s="125" t="s">
        <v>380</v>
      </c>
      <c r="G46" s="125" t="s">
        <v>284</v>
      </c>
      <c r="H46" s="125" t="s">
        <v>381</v>
      </c>
      <c r="I46" s="125" t="s">
        <v>286</v>
      </c>
      <c r="J46" s="130" t="s">
        <v>382</v>
      </c>
    </row>
    <row r="47" spans="5:10" ht="13.5" thickBot="1" x14ac:dyDescent="0.25">
      <c r="E47" s="129" t="s">
        <v>384</v>
      </c>
      <c r="F47" s="125" t="s">
        <v>385</v>
      </c>
      <c r="G47" s="125" t="s">
        <v>284</v>
      </c>
      <c r="H47" s="125" t="s">
        <v>386</v>
      </c>
      <c r="I47" s="125" t="s">
        <v>286</v>
      </c>
      <c r="J47" s="130" t="s">
        <v>387</v>
      </c>
    </row>
    <row r="48" spans="5:10" ht="13.5" thickBot="1" x14ac:dyDescent="0.25">
      <c r="E48" s="129" t="s">
        <v>43</v>
      </c>
      <c r="F48" s="125" t="s">
        <v>235</v>
      </c>
      <c r="G48" s="125" t="s">
        <v>284</v>
      </c>
      <c r="H48" s="125" t="s">
        <v>236</v>
      </c>
      <c r="I48" s="125" t="s">
        <v>286</v>
      </c>
      <c r="J48" s="130" t="s">
        <v>391</v>
      </c>
    </row>
    <row r="49" spans="5:10" ht="13.5" thickBot="1" x14ac:dyDescent="0.25">
      <c r="E49" s="131" t="s">
        <v>213</v>
      </c>
      <c r="F49" s="126" t="s">
        <v>399</v>
      </c>
      <c r="G49" s="126" t="s">
        <v>284</v>
      </c>
      <c r="H49" s="126" t="s">
        <v>400</v>
      </c>
      <c r="I49" s="126" t="s">
        <v>286</v>
      </c>
      <c r="J49" s="132" t="s">
        <v>401</v>
      </c>
    </row>
    <row r="50" spans="5:10" ht="13.5" thickBot="1" x14ac:dyDescent="0.25">
      <c r="E50" s="129" t="s">
        <v>402</v>
      </c>
      <c r="F50" s="125" t="s">
        <v>403</v>
      </c>
      <c r="G50" s="125" t="s">
        <v>284</v>
      </c>
      <c r="H50" s="125" t="s">
        <v>404</v>
      </c>
      <c r="I50" s="125" t="s">
        <v>286</v>
      </c>
      <c r="J50" s="130" t="s">
        <v>405</v>
      </c>
    </row>
    <row r="51" spans="5:10" ht="13.5" thickBot="1" x14ac:dyDescent="0.25">
      <c r="E51" s="131" t="s">
        <v>48</v>
      </c>
      <c r="F51" s="126" t="s">
        <v>237</v>
      </c>
      <c r="G51" s="126" t="s">
        <v>284</v>
      </c>
      <c r="H51" s="126" t="s">
        <v>238</v>
      </c>
      <c r="I51" s="126" t="s">
        <v>286</v>
      </c>
      <c r="J51" s="132" t="s">
        <v>406</v>
      </c>
    </row>
    <row r="52" spans="5:10" ht="13.5" thickBot="1" x14ac:dyDescent="0.25">
      <c r="E52" s="129" t="s">
        <v>410</v>
      </c>
      <c r="F52" s="125" t="s">
        <v>411</v>
      </c>
      <c r="G52" s="125" t="s">
        <v>284</v>
      </c>
      <c r="H52" s="125" t="s">
        <v>412</v>
      </c>
      <c r="I52" s="125" t="s">
        <v>286</v>
      </c>
      <c r="J52" s="130" t="s">
        <v>413</v>
      </c>
    </row>
    <row r="53" spans="5:10" ht="13.5" thickBot="1" x14ac:dyDescent="0.25">
      <c r="E53" s="131" t="s">
        <v>421</v>
      </c>
      <c r="F53" s="126" t="s">
        <v>418</v>
      </c>
      <c r="G53" s="126" t="s">
        <v>284</v>
      </c>
      <c r="H53" s="126" t="s">
        <v>419</v>
      </c>
      <c r="I53" s="126" t="s">
        <v>286</v>
      </c>
      <c r="J53" s="132" t="s">
        <v>422</v>
      </c>
    </row>
    <row r="54" spans="5:10" ht="13.5" thickBot="1" x14ac:dyDescent="0.25">
      <c r="E54" s="129" t="s">
        <v>423</v>
      </c>
      <c r="F54" s="125" t="s">
        <v>424</v>
      </c>
      <c r="G54" s="125" t="s">
        <v>284</v>
      </c>
      <c r="H54" s="125" t="s">
        <v>425</v>
      </c>
      <c r="I54" s="125" t="s">
        <v>286</v>
      </c>
      <c r="J54" s="130" t="s">
        <v>426</v>
      </c>
    </row>
    <row r="55" spans="5:10" ht="13.5" thickBot="1" x14ac:dyDescent="0.25">
      <c r="E55" s="131" t="s">
        <v>434</v>
      </c>
      <c r="F55" s="126" t="s">
        <v>431</v>
      </c>
      <c r="G55" s="126" t="s">
        <v>284</v>
      </c>
      <c r="H55" s="126" t="s">
        <v>432</v>
      </c>
      <c r="I55" s="126" t="s">
        <v>286</v>
      </c>
      <c r="J55" s="132" t="s">
        <v>433</v>
      </c>
    </row>
    <row r="56" spans="5:10" ht="13.5" thickBot="1" x14ac:dyDescent="0.25">
      <c r="E56" s="129" t="s">
        <v>435</v>
      </c>
      <c r="F56" s="125" t="s">
        <v>436</v>
      </c>
      <c r="G56" s="125" t="s">
        <v>284</v>
      </c>
      <c r="H56" s="125" t="s">
        <v>437</v>
      </c>
      <c r="I56" s="125" t="s">
        <v>286</v>
      </c>
      <c r="J56" s="130" t="s">
        <v>438</v>
      </c>
    </row>
    <row r="57" spans="5:10" ht="13.5" thickBot="1" x14ac:dyDescent="0.25">
      <c r="E57" s="131" t="s">
        <v>439</v>
      </c>
      <c r="F57" s="126" t="s">
        <v>440</v>
      </c>
      <c r="G57" s="126" t="s">
        <v>284</v>
      </c>
      <c r="H57" s="126" t="s">
        <v>441</v>
      </c>
      <c r="I57" s="126" t="s">
        <v>286</v>
      </c>
      <c r="J57" s="132" t="s">
        <v>442</v>
      </c>
    </row>
    <row r="58" spans="5:10" ht="13.5" thickBot="1" x14ac:dyDescent="0.25">
      <c r="E58" s="129" t="s">
        <v>443</v>
      </c>
      <c r="F58" s="125" t="s">
        <v>444</v>
      </c>
      <c r="G58" s="125" t="s">
        <v>284</v>
      </c>
      <c r="H58" s="125" t="s">
        <v>445</v>
      </c>
      <c r="I58" s="125" t="s">
        <v>286</v>
      </c>
      <c r="J58" s="130" t="s">
        <v>446</v>
      </c>
    </row>
    <row r="59" spans="5:10" ht="13.5" thickBot="1" x14ac:dyDescent="0.25">
      <c r="E59" s="131" t="s">
        <v>450</v>
      </c>
      <c r="F59" s="126" t="s">
        <v>451</v>
      </c>
      <c r="G59" s="126" t="s">
        <v>284</v>
      </c>
      <c r="H59" s="126" t="s">
        <v>452</v>
      </c>
      <c r="I59" s="126" t="s">
        <v>286</v>
      </c>
      <c r="J59" s="132" t="s">
        <v>453</v>
      </c>
    </row>
    <row r="60" spans="5:10" ht="13.5" thickBot="1" x14ac:dyDescent="0.25">
      <c r="E60" s="129" t="s">
        <v>239</v>
      </c>
      <c r="F60" s="125" t="s">
        <v>240</v>
      </c>
      <c r="G60" s="125" t="s">
        <v>284</v>
      </c>
      <c r="H60" s="125" t="s">
        <v>241</v>
      </c>
      <c r="I60" s="125" t="s">
        <v>286</v>
      </c>
      <c r="J60" s="130" t="s">
        <v>454</v>
      </c>
    </row>
    <row r="61" spans="5:10" ht="13.5" thickBot="1" x14ac:dyDescent="0.25">
      <c r="E61" s="131" t="s">
        <v>65</v>
      </c>
      <c r="F61" s="126" t="s">
        <v>458</v>
      </c>
      <c r="G61" s="126" t="s">
        <v>284</v>
      </c>
      <c r="H61" s="126" t="s">
        <v>459</v>
      </c>
      <c r="I61" s="126" t="s">
        <v>286</v>
      </c>
      <c r="J61" s="132" t="s">
        <v>460</v>
      </c>
    </row>
    <row r="62" spans="5:10" ht="13.5" thickBot="1" x14ac:dyDescent="0.25">
      <c r="E62" s="131" t="s">
        <v>476</v>
      </c>
      <c r="F62" s="126" t="s">
        <v>473</v>
      </c>
      <c r="G62" s="126" t="s">
        <v>284</v>
      </c>
      <c r="H62" s="126" t="s">
        <v>474</v>
      </c>
      <c r="I62" s="126" t="s">
        <v>286</v>
      </c>
      <c r="J62" s="132" t="s">
        <v>330</v>
      </c>
    </row>
    <row r="63" spans="5:10" ht="13.5" thickBot="1" x14ac:dyDescent="0.25">
      <c r="E63" s="129" t="s">
        <v>65</v>
      </c>
      <c r="F63" s="125" t="s">
        <v>477</v>
      </c>
      <c r="G63" s="125" t="s">
        <v>284</v>
      </c>
      <c r="H63" s="125" t="s">
        <v>478</v>
      </c>
      <c r="I63" s="125" t="s">
        <v>286</v>
      </c>
      <c r="J63" s="130" t="s">
        <v>330</v>
      </c>
    </row>
    <row r="64" spans="5:10" ht="13.5" thickBot="1" x14ac:dyDescent="0.25">
      <c r="E64" s="129" t="s">
        <v>148</v>
      </c>
      <c r="F64" s="125" t="s">
        <v>480</v>
      </c>
      <c r="G64" s="125" t="s">
        <v>284</v>
      </c>
      <c r="H64" s="125" t="s">
        <v>481</v>
      </c>
      <c r="I64" s="125" t="s">
        <v>286</v>
      </c>
      <c r="J64" s="130" t="s">
        <v>482</v>
      </c>
    </row>
    <row r="65" spans="5:10" ht="13.5" thickBot="1" x14ac:dyDescent="0.25">
      <c r="E65" s="131" t="s">
        <v>70</v>
      </c>
      <c r="F65" s="126" t="s">
        <v>483</v>
      </c>
      <c r="G65" s="126" t="s">
        <v>284</v>
      </c>
      <c r="H65" s="126" t="s">
        <v>484</v>
      </c>
      <c r="I65" s="126" t="s">
        <v>286</v>
      </c>
      <c r="J65" s="132" t="s">
        <v>485</v>
      </c>
    </row>
    <row r="66" spans="5:10" ht="13.5" thickBot="1" x14ac:dyDescent="0.25">
      <c r="E66" s="131" t="s">
        <v>489</v>
      </c>
      <c r="F66" s="126" t="s">
        <v>276</v>
      </c>
      <c r="G66" s="126" t="s">
        <v>284</v>
      </c>
      <c r="H66" s="126" t="s">
        <v>490</v>
      </c>
      <c r="I66" s="126" t="s">
        <v>286</v>
      </c>
      <c r="J66" s="132" t="s">
        <v>491</v>
      </c>
    </row>
    <row r="67" spans="5:10" ht="13.5" thickBot="1" x14ac:dyDescent="0.25">
      <c r="E67" s="129" t="s">
        <v>492</v>
      </c>
      <c r="F67" s="125" t="s">
        <v>493</v>
      </c>
      <c r="G67" s="125" t="s">
        <v>284</v>
      </c>
      <c r="H67" s="125" t="s">
        <v>494</v>
      </c>
      <c r="I67" s="125" t="s">
        <v>286</v>
      </c>
      <c r="J67" s="130" t="s">
        <v>495</v>
      </c>
    </row>
    <row r="68" spans="5:10" ht="13.5" thickBot="1" x14ac:dyDescent="0.25">
      <c r="E68" s="129" t="s">
        <v>499</v>
      </c>
      <c r="F68" s="125" t="s">
        <v>500</v>
      </c>
      <c r="G68" s="125" t="s">
        <v>284</v>
      </c>
      <c r="H68" s="125" t="s">
        <v>501</v>
      </c>
      <c r="I68" s="125" t="s">
        <v>286</v>
      </c>
      <c r="J68" s="130" t="s">
        <v>502</v>
      </c>
    </row>
    <row r="69" spans="5:10" ht="13.5" thickBot="1" x14ac:dyDescent="0.25">
      <c r="E69" s="131" t="s">
        <v>75</v>
      </c>
      <c r="F69" s="126" t="s">
        <v>242</v>
      </c>
      <c r="G69" s="126" t="s">
        <v>284</v>
      </c>
      <c r="H69" s="126" t="s">
        <v>243</v>
      </c>
      <c r="I69" s="126" t="s">
        <v>286</v>
      </c>
      <c r="J69" s="132" t="s">
        <v>503</v>
      </c>
    </row>
    <row r="70" spans="5:10" ht="13.5" thickBot="1" x14ac:dyDescent="0.25">
      <c r="E70" s="131" t="s">
        <v>505</v>
      </c>
      <c r="F70" s="126" t="s">
        <v>506</v>
      </c>
      <c r="G70" s="126" t="s">
        <v>284</v>
      </c>
      <c r="H70" s="126" t="s">
        <v>507</v>
      </c>
      <c r="I70" s="126" t="s">
        <v>286</v>
      </c>
      <c r="J70" s="132" t="s">
        <v>508</v>
      </c>
    </row>
    <row r="71" spans="5:10" ht="13.5" thickBot="1" x14ac:dyDescent="0.25">
      <c r="E71" s="129" t="s">
        <v>509</v>
      </c>
      <c r="F71" s="125" t="s">
        <v>510</v>
      </c>
      <c r="G71" s="125" t="s">
        <v>284</v>
      </c>
      <c r="H71" s="125" t="s">
        <v>511</v>
      </c>
      <c r="I71" s="125" t="s">
        <v>286</v>
      </c>
      <c r="J71" s="130" t="s">
        <v>512</v>
      </c>
    </row>
    <row r="72" spans="5:10" ht="13.5" thickBot="1" x14ac:dyDescent="0.25">
      <c r="E72" s="131" t="s">
        <v>513</v>
      </c>
      <c r="F72" s="126" t="s">
        <v>514</v>
      </c>
      <c r="G72" s="126" t="s">
        <v>284</v>
      </c>
      <c r="H72" s="126" t="s">
        <v>515</v>
      </c>
      <c r="I72" s="126" t="s">
        <v>286</v>
      </c>
      <c r="J72" s="132" t="s">
        <v>516</v>
      </c>
    </row>
    <row r="73" spans="5:10" ht="13.5" thickBot="1" x14ac:dyDescent="0.25">
      <c r="E73" s="129" t="s">
        <v>524</v>
      </c>
      <c r="F73" s="125" t="s">
        <v>525</v>
      </c>
      <c r="G73" s="125" t="s">
        <v>284</v>
      </c>
      <c r="H73" s="125" t="s">
        <v>526</v>
      </c>
      <c r="I73" s="125" t="s">
        <v>286</v>
      </c>
      <c r="J73" s="130" t="s">
        <v>527</v>
      </c>
    </row>
    <row r="74" spans="5:10" ht="13.5" thickBot="1" x14ac:dyDescent="0.25">
      <c r="E74" s="131" t="s">
        <v>83</v>
      </c>
      <c r="F74" s="126" t="s">
        <v>532</v>
      </c>
      <c r="G74" s="126" t="s">
        <v>284</v>
      </c>
      <c r="H74" s="126" t="s">
        <v>533</v>
      </c>
      <c r="I74" s="126" t="s">
        <v>286</v>
      </c>
      <c r="J74" s="132" t="s">
        <v>534</v>
      </c>
    </row>
    <row r="75" spans="5:10" ht="13.5" thickBot="1" x14ac:dyDescent="0.25">
      <c r="E75" s="131" t="s">
        <v>75</v>
      </c>
      <c r="F75" s="126" t="s">
        <v>246</v>
      </c>
      <c r="G75" s="126" t="s">
        <v>284</v>
      </c>
      <c r="H75" s="126" t="s">
        <v>247</v>
      </c>
      <c r="I75" s="126" t="s">
        <v>286</v>
      </c>
      <c r="J75" s="132" t="s">
        <v>536</v>
      </c>
    </row>
    <row r="76" spans="5:10" ht="13.5" thickBot="1" x14ac:dyDescent="0.25">
      <c r="E76" s="129" t="s">
        <v>90</v>
      </c>
      <c r="F76" s="125" t="s">
        <v>246</v>
      </c>
      <c r="G76" s="125" t="s">
        <v>284</v>
      </c>
      <c r="H76" s="125" t="s">
        <v>248</v>
      </c>
      <c r="I76" s="125" t="s">
        <v>286</v>
      </c>
      <c r="J76" s="130" t="s">
        <v>537</v>
      </c>
    </row>
    <row r="77" spans="5:10" ht="13.5" thickBot="1" x14ac:dyDescent="0.25">
      <c r="E77" s="131" t="s">
        <v>538</v>
      </c>
      <c r="F77" s="126" t="s">
        <v>539</v>
      </c>
      <c r="G77" s="126" t="s">
        <v>284</v>
      </c>
      <c r="H77" s="126" t="s">
        <v>540</v>
      </c>
      <c r="I77" s="126" t="s">
        <v>286</v>
      </c>
      <c r="J77" s="132" t="s">
        <v>541</v>
      </c>
    </row>
    <row r="78" spans="5:10" ht="13.5" thickBot="1" x14ac:dyDescent="0.25">
      <c r="E78" s="131" t="s">
        <v>551</v>
      </c>
      <c r="F78" s="126" t="s">
        <v>552</v>
      </c>
      <c r="G78" s="126" t="s">
        <v>284</v>
      </c>
      <c r="H78" s="126" t="s">
        <v>553</v>
      </c>
      <c r="I78" s="126" t="s">
        <v>286</v>
      </c>
      <c r="J78" s="132" t="s">
        <v>554</v>
      </c>
    </row>
    <row r="79" spans="5:10" ht="13.5" thickBot="1" x14ac:dyDescent="0.25">
      <c r="E79" s="131" t="s">
        <v>423</v>
      </c>
      <c r="F79" s="126" t="s">
        <v>555</v>
      </c>
      <c r="G79" s="126" t="s">
        <v>284</v>
      </c>
      <c r="H79" s="126" t="s">
        <v>556</v>
      </c>
      <c r="I79" s="126" t="s">
        <v>286</v>
      </c>
      <c r="J79" s="132" t="s">
        <v>330</v>
      </c>
    </row>
    <row r="80" spans="5:10" ht="13.5" thickBot="1" x14ac:dyDescent="0.25">
      <c r="E80" s="131" t="s">
        <v>93</v>
      </c>
      <c r="F80" s="126" t="s">
        <v>560</v>
      </c>
      <c r="G80" s="126" t="s">
        <v>284</v>
      </c>
      <c r="H80" s="126" t="s">
        <v>561</v>
      </c>
      <c r="I80" s="126" t="s">
        <v>286</v>
      </c>
      <c r="J80" s="132" t="s">
        <v>562</v>
      </c>
    </row>
    <row r="81" spans="5:10" ht="13.5" thickBot="1" x14ac:dyDescent="0.25">
      <c r="E81" s="129" t="s">
        <v>563</v>
      </c>
      <c r="F81" s="125" t="s">
        <v>564</v>
      </c>
      <c r="G81" s="125" t="s">
        <v>284</v>
      </c>
      <c r="H81" s="125" t="s">
        <v>565</v>
      </c>
      <c r="I81" s="125" t="s">
        <v>286</v>
      </c>
      <c r="J81" s="130" t="s">
        <v>566</v>
      </c>
    </row>
    <row r="82" spans="5:10" ht="13.5" thickBot="1" x14ac:dyDescent="0.25">
      <c r="E82" s="129" t="s">
        <v>79</v>
      </c>
      <c r="F82" s="125" t="s">
        <v>571</v>
      </c>
      <c r="G82" s="125" t="s">
        <v>284</v>
      </c>
      <c r="H82" s="125" t="s">
        <v>572</v>
      </c>
      <c r="I82" s="125" t="s">
        <v>286</v>
      </c>
      <c r="J82" s="130" t="s">
        <v>573</v>
      </c>
    </row>
    <row r="83" spans="5:10" ht="13.5" thickBot="1" x14ac:dyDescent="0.25">
      <c r="E83" s="131" t="s">
        <v>213</v>
      </c>
      <c r="F83" s="126" t="s">
        <v>574</v>
      </c>
      <c r="G83" s="126" t="s">
        <v>284</v>
      </c>
      <c r="H83" s="126" t="s">
        <v>545</v>
      </c>
      <c r="I83" s="126" t="s">
        <v>286</v>
      </c>
      <c r="J83" s="132" t="s">
        <v>546</v>
      </c>
    </row>
    <row r="84" spans="5:10" ht="13.5" thickBot="1" x14ac:dyDescent="0.25">
      <c r="E84" s="129" t="s">
        <v>575</v>
      </c>
      <c r="F84" s="125" t="s">
        <v>576</v>
      </c>
      <c r="G84" s="125" t="s">
        <v>284</v>
      </c>
      <c r="H84" s="125" t="s">
        <v>577</v>
      </c>
      <c r="I84" s="125" t="s">
        <v>286</v>
      </c>
      <c r="J84" s="130" t="s">
        <v>578</v>
      </c>
    </row>
    <row r="85" spans="5:10" ht="13.5" thickBot="1" x14ac:dyDescent="0.25">
      <c r="E85" s="129" t="s">
        <v>489</v>
      </c>
      <c r="F85" s="125" t="s">
        <v>579</v>
      </c>
      <c r="G85" s="125" t="s">
        <v>284</v>
      </c>
      <c r="H85" s="125" t="s">
        <v>580</v>
      </c>
      <c r="I85" s="125" t="s">
        <v>286</v>
      </c>
      <c r="J85" s="130" t="s">
        <v>581</v>
      </c>
    </row>
    <row r="86" spans="5:10" ht="13.5" thickBot="1" x14ac:dyDescent="0.25">
      <c r="E86" s="131" t="s">
        <v>249</v>
      </c>
      <c r="F86" s="126" t="s">
        <v>250</v>
      </c>
      <c r="G86" s="126" t="s">
        <v>284</v>
      </c>
      <c r="H86" s="126" t="s">
        <v>251</v>
      </c>
      <c r="I86" s="126" t="s">
        <v>286</v>
      </c>
      <c r="J86" s="132" t="s">
        <v>582</v>
      </c>
    </row>
    <row r="87" spans="5:10" ht="13.5" thickBot="1" x14ac:dyDescent="0.25">
      <c r="E87" s="131" t="s">
        <v>586</v>
      </c>
      <c r="F87" s="126" t="s">
        <v>587</v>
      </c>
      <c r="G87" s="126" t="s">
        <v>284</v>
      </c>
      <c r="H87" s="126" t="s">
        <v>588</v>
      </c>
      <c r="I87" s="126" t="s">
        <v>286</v>
      </c>
      <c r="J87" s="132" t="s">
        <v>589</v>
      </c>
    </row>
    <row r="88" spans="5:10" ht="13.5" thickBot="1" x14ac:dyDescent="0.25">
      <c r="E88" s="131" t="s">
        <v>106</v>
      </c>
      <c r="F88" s="126" t="s">
        <v>252</v>
      </c>
      <c r="G88" s="126" t="s">
        <v>284</v>
      </c>
      <c r="H88" s="126" t="s">
        <v>253</v>
      </c>
      <c r="I88" s="126" t="s">
        <v>286</v>
      </c>
      <c r="J88" s="132" t="s">
        <v>597</v>
      </c>
    </row>
    <row r="89" spans="5:10" ht="13.5" thickBot="1" x14ac:dyDescent="0.25">
      <c r="E89" s="129" t="s">
        <v>249</v>
      </c>
      <c r="F89" s="125" t="s">
        <v>598</v>
      </c>
      <c r="G89" s="125" t="s">
        <v>284</v>
      </c>
      <c r="H89" s="125" t="s">
        <v>599</v>
      </c>
      <c r="I89" s="125" t="s">
        <v>286</v>
      </c>
      <c r="J89" s="130" t="s">
        <v>600</v>
      </c>
    </row>
    <row r="90" spans="5:10" ht="13.5" thickBot="1" x14ac:dyDescent="0.25">
      <c r="E90" s="129" t="s">
        <v>108</v>
      </c>
      <c r="F90" s="125" t="s">
        <v>603</v>
      </c>
      <c r="G90" s="125" t="s">
        <v>284</v>
      </c>
      <c r="H90" s="125" t="s">
        <v>604</v>
      </c>
      <c r="I90" s="125" t="s">
        <v>286</v>
      </c>
      <c r="J90" s="130" t="s">
        <v>605</v>
      </c>
    </row>
    <row r="91" spans="5:10" ht="13.5" thickBot="1" x14ac:dyDescent="0.25">
      <c r="E91" s="131" t="s">
        <v>423</v>
      </c>
      <c r="F91" s="126" t="s">
        <v>606</v>
      </c>
      <c r="G91" s="126" t="s">
        <v>284</v>
      </c>
      <c r="H91" s="126" t="s">
        <v>607</v>
      </c>
      <c r="I91" s="126" t="s">
        <v>286</v>
      </c>
      <c r="J91" s="132" t="s">
        <v>608</v>
      </c>
    </row>
    <row r="92" spans="5:10" ht="13.5" thickBot="1" x14ac:dyDescent="0.25">
      <c r="E92" s="129" t="s">
        <v>614</v>
      </c>
      <c r="F92" s="125" t="s">
        <v>611</v>
      </c>
      <c r="G92" s="125" t="s">
        <v>284</v>
      </c>
      <c r="H92" s="125" t="s">
        <v>612</v>
      </c>
      <c r="I92" s="125" t="s">
        <v>286</v>
      </c>
      <c r="J92" s="130" t="s">
        <v>613</v>
      </c>
    </row>
    <row r="93" spans="5:10" ht="13.5" thickBot="1" x14ac:dyDescent="0.25">
      <c r="E93" s="131" t="s">
        <v>43</v>
      </c>
      <c r="F93" s="126" t="s">
        <v>254</v>
      </c>
      <c r="G93" s="126" t="s">
        <v>284</v>
      </c>
      <c r="H93" s="126" t="s">
        <v>255</v>
      </c>
      <c r="I93" s="126" t="s">
        <v>286</v>
      </c>
      <c r="J93" s="132" t="s">
        <v>615</v>
      </c>
    </row>
    <row r="94" spans="5:10" ht="13.5" thickBot="1" x14ac:dyDescent="0.25">
      <c r="E94" s="131" t="s">
        <v>111</v>
      </c>
      <c r="F94" s="126" t="s">
        <v>256</v>
      </c>
      <c r="G94" s="126" t="s">
        <v>284</v>
      </c>
      <c r="H94" s="126" t="s">
        <v>616</v>
      </c>
      <c r="I94" s="126" t="s">
        <v>286</v>
      </c>
      <c r="J94" s="132" t="s">
        <v>617</v>
      </c>
    </row>
    <row r="95" spans="5:10" ht="13.5" thickBot="1" x14ac:dyDescent="0.25">
      <c r="E95" s="129" t="s">
        <v>239</v>
      </c>
      <c r="F95" s="125" t="s">
        <v>256</v>
      </c>
      <c r="G95" s="125" t="s">
        <v>284</v>
      </c>
      <c r="H95" s="125" t="s">
        <v>616</v>
      </c>
      <c r="I95" s="125" t="s">
        <v>286</v>
      </c>
      <c r="J95" s="130" t="s">
        <v>617</v>
      </c>
    </row>
    <row r="96" spans="5:10" ht="13.5" thickBot="1" x14ac:dyDescent="0.25">
      <c r="E96" s="131" t="s">
        <v>257</v>
      </c>
      <c r="F96" s="126" t="s">
        <v>256</v>
      </c>
      <c r="G96" s="126" t="s">
        <v>284</v>
      </c>
      <c r="H96" s="126" t="s">
        <v>258</v>
      </c>
      <c r="I96" s="126" t="s">
        <v>286</v>
      </c>
      <c r="J96" s="132" t="s">
        <v>618</v>
      </c>
    </row>
    <row r="97" spans="5:10" ht="13.5" thickBot="1" x14ac:dyDescent="0.25">
      <c r="E97" s="129" t="s">
        <v>492</v>
      </c>
      <c r="F97" s="125" t="s">
        <v>619</v>
      </c>
      <c r="G97" s="125" t="s">
        <v>284</v>
      </c>
      <c r="H97" s="125" t="s">
        <v>620</v>
      </c>
      <c r="I97" s="125" t="s">
        <v>286</v>
      </c>
      <c r="J97" s="130" t="s">
        <v>621</v>
      </c>
    </row>
    <row r="98" spans="5:10" ht="13.5" thickBot="1" x14ac:dyDescent="0.25">
      <c r="E98" s="131" t="s">
        <v>114</v>
      </c>
      <c r="F98" s="126" t="s">
        <v>623</v>
      </c>
      <c r="G98" s="126" t="s">
        <v>284</v>
      </c>
      <c r="H98" s="126" t="s">
        <v>624</v>
      </c>
      <c r="I98" s="126" t="s">
        <v>286</v>
      </c>
      <c r="J98" s="132" t="s">
        <v>625</v>
      </c>
    </row>
    <row r="99" spans="5:10" ht="13.5" thickBot="1" x14ac:dyDescent="0.25">
      <c r="E99" s="129" t="s">
        <v>626</v>
      </c>
      <c r="F99" s="125" t="s">
        <v>627</v>
      </c>
      <c r="G99" s="125" t="s">
        <v>284</v>
      </c>
      <c r="H99" s="125" t="s">
        <v>628</v>
      </c>
      <c r="I99" s="125" t="s">
        <v>286</v>
      </c>
      <c r="J99" s="130" t="s">
        <v>498</v>
      </c>
    </row>
    <row r="100" spans="5:10" ht="13.5" thickBot="1" x14ac:dyDescent="0.25">
      <c r="E100" s="129" t="s">
        <v>43</v>
      </c>
      <c r="F100" s="125" t="s">
        <v>632</v>
      </c>
      <c r="G100" s="125" t="s">
        <v>284</v>
      </c>
      <c r="H100" s="125" t="s">
        <v>633</v>
      </c>
      <c r="I100" s="125" t="s">
        <v>286</v>
      </c>
      <c r="J100" s="130" t="s">
        <v>634</v>
      </c>
    </row>
    <row r="101" spans="5:10" ht="13.5" thickBot="1" x14ac:dyDescent="0.25">
      <c r="E101" s="131" t="s">
        <v>117</v>
      </c>
      <c r="F101" s="126" t="s">
        <v>635</v>
      </c>
      <c r="G101" s="126" t="s">
        <v>284</v>
      </c>
      <c r="H101" s="126" t="s">
        <v>636</v>
      </c>
      <c r="I101" s="126" t="s">
        <v>286</v>
      </c>
      <c r="J101" s="132" t="s">
        <v>637</v>
      </c>
    </row>
    <row r="102" spans="5:10" ht="13.5" thickBot="1" x14ac:dyDescent="0.25">
      <c r="E102" s="131" t="s">
        <v>119</v>
      </c>
      <c r="F102" s="126" t="s">
        <v>259</v>
      </c>
      <c r="G102" s="126" t="s">
        <v>284</v>
      </c>
      <c r="H102" s="126" t="s">
        <v>260</v>
      </c>
      <c r="I102" s="126" t="s">
        <v>286</v>
      </c>
      <c r="J102" s="132" t="s">
        <v>645</v>
      </c>
    </row>
    <row r="103" spans="5:10" ht="13.5" thickBot="1" x14ac:dyDescent="0.25">
      <c r="E103" s="131" t="s">
        <v>614</v>
      </c>
      <c r="F103" s="126" t="s">
        <v>646</v>
      </c>
      <c r="G103" s="126" t="s">
        <v>284</v>
      </c>
      <c r="H103" s="126" t="s">
        <v>647</v>
      </c>
      <c r="I103" s="126" t="s">
        <v>286</v>
      </c>
      <c r="J103" s="132" t="s">
        <v>648</v>
      </c>
    </row>
    <row r="104" spans="5:10" ht="13.5" thickBot="1" x14ac:dyDescent="0.25">
      <c r="E104" s="131" t="s">
        <v>239</v>
      </c>
      <c r="F104" s="126" t="s">
        <v>650</v>
      </c>
      <c r="G104" s="126" t="s">
        <v>284</v>
      </c>
      <c r="H104" s="126" t="s">
        <v>651</v>
      </c>
      <c r="I104" s="126" t="s">
        <v>286</v>
      </c>
      <c r="J104" s="132" t="s">
        <v>652</v>
      </c>
    </row>
    <row r="105" spans="5:10" ht="13.5" thickBot="1" x14ac:dyDescent="0.25">
      <c r="E105" s="131" t="s">
        <v>657</v>
      </c>
      <c r="F105" s="126" t="s">
        <v>658</v>
      </c>
      <c r="G105" s="126" t="s">
        <v>284</v>
      </c>
      <c r="H105" s="126" t="s">
        <v>659</v>
      </c>
      <c r="I105" s="126" t="s">
        <v>286</v>
      </c>
      <c r="J105" s="132" t="s">
        <v>660</v>
      </c>
    </row>
    <row r="106" spans="5:10" ht="13.5" thickBot="1" x14ac:dyDescent="0.25">
      <c r="E106" s="129" t="s">
        <v>476</v>
      </c>
      <c r="F106" s="125" t="s">
        <v>661</v>
      </c>
      <c r="G106" s="125" t="s">
        <v>284</v>
      </c>
      <c r="H106" s="125" t="s">
        <v>662</v>
      </c>
      <c r="I106" s="125" t="s">
        <v>286</v>
      </c>
      <c r="J106" s="130" t="s">
        <v>663</v>
      </c>
    </row>
    <row r="107" spans="5:10" ht="13.5" thickBot="1" x14ac:dyDescent="0.25">
      <c r="E107" s="131" t="s">
        <v>121</v>
      </c>
      <c r="F107" s="126" t="s">
        <v>664</v>
      </c>
      <c r="G107" s="126" t="s">
        <v>284</v>
      </c>
      <c r="H107" s="126" t="s">
        <v>665</v>
      </c>
      <c r="I107" s="126" t="s">
        <v>286</v>
      </c>
      <c r="J107" s="132" t="s">
        <v>666</v>
      </c>
    </row>
    <row r="108" spans="5:10" ht="13.5" thickBot="1" x14ac:dyDescent="0.25">
      <c r="E108" s="131" t="s">
        <v>671</v>
      </c>
      <c r="F108" s="126" t="s">
        <v>668</v>
      </c>
      <c r="G108" s="126" t="s">
        <v>284</v>
      </c>
      <c r="H108" s="126" t="s">
        <v>672</v>
      </c>
      <c r="I108" s="126" t="s">
        <v>286</v>
      </c>
      <c r="J108" s="132" t="s">
        <v>670</v>
      </c>
    </row>
    <row r="109" spans="5:10" ht="13.5" thickBot="1" x14ac:dyDescent="0.25">
      <c r="E109" s="131" t="s">
        <v>261</v>
      </c>
      <c r="F109" s="126" t="s">
        <v>262</v>
      </c>
      <c r="G109" s="126" t="s">
        <v>284</v>
      </c>
      <c r="H109" s="126" t="s">
        <v>263</v>
      </c>
      <c r="I109" s="126" t="s">
        <v>286</v>
      </c>
      <c r="J109" s="132" t="s">
        <v>676</v>
      </c>
    </row>
    <row r="110" spans="5:10" ht="13.5" thickBot="1" x14ac:dyDescent="0.25">
      <c r="E110" s="131" t="s">
        <v>680</v>
      </c>
      <c r="F110" s="126" t="s">
        <v>677</v>
      </c>
      <c r="G110" s="126" t="s">
        <v>284</v>
      </c>
      <c r="H110" s="126" t="s">
        <v>681</v>
      </c>
      <c r="I110" s="126" t="s">
        <v>286</v>
      </c>
      <c r="J110" s="132" t="s">
        <v>679</v>
      </c>
    </row>
    <row r="111" spans="5:10" ht="13.5" thickBot="1" x14ac:dyDescent="0.25">
      <c r="E111" s="131" t="s">
        <v>266</v>
      </c>
      <c r="F111" s="126" t="s">
        <v>264</v>
      </c>
      <c r="G111" s="126" t="s">
        <v>284</v>
      </c>
      <c r="H111" s="126" t="s">
        <v>265</v>
      </c>
      <c r="I111" s="126" t="s">
        <v>286</v>
      </c>
      <c r="J111" s="132" t="s">
        <v>682</v>
      </c>
    </row>
    <row r="112" spans="5:10" ht="13.5" thickBot="1" x14ac:dyDescent="0.25">
      <c r="E112" s="129" t="s">
        <v>688</v>
      </c>
      <c r="F112" s="125" t="s">
        <v>685</v>
      </c>
      <c r="G112" s="125" t="s">
        <v>284</v>
      </c>
      <c r="H112" s="125" t="s">
        <v>686</v>
      </c>
      <c r="I112" s="125" t="s">
        <v>286</v>
      </c>
      <c r="J112" s="130" t="s">
        <v>687</v>
      </c>
    </row>
    <row r="113" spans="5:10" ht="13.5" thickBot="1" x14ac:dyDescent="0.25">
      <c r="E113" s="131" t="s">
        <v>127</v>
      </c>
      <c r="F113" s="126" t="s">
        <v>689</v>
      </c>
      <c r="G113" s="126" t="s">
        <v>284</v>
      </c>
      <c r="H113" s="126" t="s">
        <v>690</v>
      </c>
      <c r="I113" s="126" t="s">
        <v>286</v>
      </c>
      <c r="J113" s="132" t="s">
        <v>691</v>
      </c>
    </row>
    <row r="114" spans="5:10" ht="13.5" thickBot="1" x14ac:dyDescent="0.25">
      <c r="E114" s="129" t="s">
        <v>692</v>
      </c>
      <c r="F114" s="125" t="s">
        <v>693</v>
      </c>
      <c r="G114" s="125" t="s">
        <v>284</v>
      </c>
      <c r="H114" s="125" t="s">
        <v>694</v>
      </c>
      <c r="I114" s="125" t="s">
        <v>286</v>
      </c>
      <c r="J114" s="130" t="s">
        <v>695</v>
      </c>
    </row>
    <row r="115" spans="5:10" ht="13.5" thickBot="1" x14ac:dyDescent="0.25">
      <c r="E115" s="131" t="s">
        <v>696</v>
      </c>
      <c r="F115" s="126" t="s">
        <v>697</v>
      </c>
      <c r="G115" s="126" t="s">
        <v>284</v>
      </c>
      <c r="H115" s="126" t="s">
        <v>698</v>
      </c>
      <c r="I115" s="126" t="s">
        <v>286</v>
      </c>
      <c r="J115" s="132" t="s">
        <v>699</v>
      </c>
    </row>
    <row r="116" spans="5:10" ht="13.5" thickBot="1" x14ac:dyDescent="0.25">
      <c r="E116" s="131" t="s">
        <v>111</v>
      </c>
      <c r="F116" s="126" t="s">
        <v>702</v>
      </c>
      <c r="G116" s="126" t="s">
        <v>284</v>
      </c>
      <c r="H116" s="126" t="s">
        <v>703</v>
      </c>
      <c r="I116" s="126" t="s">
        <v>286</v>
      </c>
      <c r="J116" s="132" t="s">
        <v>704</v>
      </c>
    </row>
    <row r="117" spans="5:10" ht="13.5" thickBot="1" x14ac:dyDescent="0.25">
      <c r="E117" s="129" t="s">
        <v>410</v>
      </c>
      <c r="F117" s="125" t="s">
        <v>705</v>
      </c>
      <c r="G117" s="125" t="s">
        <v>284</v>
      </c>
      <c r="H117" s="125" t="s">
        <v>706</v>
      </c>
      <c r="I117" s="125" t="s">
        <v>286</v>
      </c>
      <c r="J117" s="130" t="s">
        <v>707</v>
      </c>
    </row>
    <row r="118" spans="5:10" ht="13.5" thickBot="1" x14ac:dyDescent="0.25">
      <c r="E118" s="129" t="s">
        <v>709</v>
      </c>
      <c r="F118" s="125" t="s">
        <v>710</v>
      </c>
      <c r="G118" s="125" t="s">
        <v>284</v>
      </c>
      <c r="H118" s="125" t="s">
        <v>711</v>
      </c>
      <c r="I118" s="125" t="s">
        <v>286</v>
      </c>
      <c r="J118" s="130" t="s">
        <v>531</v>
      </c>
    </row>
    <row r="119" spans="5:10" ht="13.5" thickBot="1" x14ac:dyDescent="0.25">
      <c r="E119" s="129" t="s">
        <v>692</v>
      </c>
      <c r="F119" s="125" t="s">
        <v>716</v>
      </c>
      <c r="G119" s="125" t="s">
        <v>284</v>
      </c>
      <c r="H119" s="125" t="s">
        <v>717</v>
      </c>
      <c r="I119" s="125" t="s">
        <v>286</v>
      </c>
      <c r="J119" s="130" t="s">
        <v>718</v>
      </c>
    </row>
    <row r="120" spans="5:10" ht="13.5" thickBot="1" x14ac:dyDescent="0.25">
      <c r="E120" s="129" t="s">
        <v>722</v>
      </c>
      <c r="F120" s="125" t="s">
        <v>719</v>
      </c>
      <c r="G120" s="125" t="s">
        <v>284</v>
      </c>
      <c r="H120" s="125" t="s">
        <v>720</v>
      </c>
      <c r="I120" s="125" t="s">
        <v>286</v>
      </c>
      <c r="J120" s="130" t="s">
        <v>721</v>
      </c>
    </row>
    <row r="121" spans="5:10" ht="13.5" thickBot="1" x14ac:dyDescent="0.25">
      <c r="E121" s="131" t="s">
        <v>730</v>
      </c>
      <c r="F121" s="126" t="s">
        <v>731</v>
      </c>
      <c r="G121" s="126" t="s">
        <v>284</v>
      </c>
      <c r="H121" s="126" t="s">
        <v>732</v>
      </c>
      <c r="I121" s="126" t="s">
        <v>286</v>
      </c>
      <c r="J121" s="132" t="s">
        <v>733</v>
      </c>
    </row>
    <row r="122" spans="5:10" ht="13.5" thickBot="1" x14ac:dyDescent="0.25">
      <c r="E122" s="129" t="s">
        <v>738</v>
      </c>
      <c r="F122" s="125" t="s">
        <v>739</v>
      </c>
      <c r="G122" s="125" t="s">
        <v>284</v>
      </c>
      <c r="H122" s="125" t="s">
        <v>740</v>
      </c>
      <c r="I122" s="125" t="s">
        <v>286</v>
      </c>
      <c r="J122" s="130" t="s">
        <v>741</v>
      </c>
    </row>
    <row r="123" spans="5:10" ht="13.5" thickBot="1" x14ac:dyDescent="0.25">
      <c r="E123" s="129" t="s">
        <v>755</v>
      </c>
      <c r="F123" s="125" t="s">
        <v>756</v>
      </c>
      <c r="G123" s="125" t="s">
        <v>284</v>
      </c>
      <c r="H123" s="125" t="s">
        <v>757</v>
      </c>
      <c r="I123" s="125" t="s">
        <v>286</v>
      </c>
      <c r="J123" s="130" t="s">
        <v>758</v>
      </c>
    </row>
    <row r="124" spans="5:10" ht="13.5" thickBot="1" x14ac:dyDescent="0.25">
      <c r="E124" s="131" t="s">
        <v>657</v>
      </c>
      <c r="F124" s="126" t="s">
        <v>756</v>
      </c>
      <c r="G124" s="126" t="s">
        <v>284</v>
      </c>
      <c r="H124" s="126" t="s">
        <v>759</v>
      </c>
      <c r="I124" s="126" t="s">
        <v>286</v>
      </c>
      <c r="J124" s="132" t="s">
        <v>760</v>
      </c>
    </row>
    <row r="125" spans="5:10" ht="13.5" thickBot="1" x14ac:dyDescent="0.25">
      <c r="E125" s="129" t="s">
        <v>139</v>
      </c>
      <c r="F125" s="125" t="s">
        <v>761</v>
      </c>
      <c r="G125" s="125" t="s">
        <v>284</v>
      </c>
      <c r="H125" s="125" t="s">
        <v>762</v>
      </c>
      <c r="I125" s="125" t="s">
        <v>286</v>
      </c>
      <c r="J125" s="130" t="s">
        <v>763</v>
      </c>
    </row>
    <row r="126" spans="5:10" ht="13.5" thickBot="1" x14ac:dyDescent="0.25">
      <c r="E126" s="131" t="s">
        <v>141</v>
      </c>
      <c r="F126" s="126" t="s">
        <v>610</v>
      </c>
      <c r="G126" s="126" t="s">
        <v>284</v>
      </c>
      <c r="H126" s="126" t="s">
        <v>770</v>
      </c>
      <c r="I126" s="126" t="s">
        <v>286</v>
      </c>
      <c r="J126" s="132" t="s">
        <v>771</v>
      </c>
    </row>
    <row r="127" spans="5:10" ht="13.5" thickBot="1" x14ac:dyDescent="0.25">
      <c r="E127" s="131" t="s">
        <v>775</v>
      </c>
      <c r="F127" s="126" t="s">
        <v>772</v>
      </c>
      <c r="G127" s="126" t="s">
        <v>284</v>
      </c>
      <c r="H127" s="126" t="s">
        <v>773</v>
      </c>
      <c r="I127" s="126" t="s">
        <v>286</v>
      </c>
      <c r="J127" s="132" t="s">
        <v>774</v>
      </c>
    </row>
    <row r="128" spans="5:10" ht="13.5" thickBot="1" x14ac:dyDescent="0.25">
      <c r="E128" s="129" t="s">
        <v>776</v>
      </c>
      <c r="F128" s="125" t="s">
        <v>777</v>
      </c>
      <c r="G128" s="125" t="s">
        <v>284</v>
      </c>
      <c r="H128" s="125" t="s">
        <v>778</v>
      </c>
      <c r="I128" s="125" t="s">
        <v>286</v>
      </c>
      <c r="J128" s="130" t="s">
        <v>779</v>
      </c>
    </row>
    <row r="129" spans="5:10" ht="13.5" thickBot="1" x14ac:dyDescent="0.25">
      <c r="E129" s="131" t="s">
        <v>148</v>
      </c>
      <c r="F129" s="126" t="s">
        <v>792</v>
      </c>
      <c r="G129" s="126" t="s">
        <v>284</v>
      </c>
      <c r="H129" s="126" t="s">
        <v>793</v>
      </c>
      <c r="I129" s="126" t="s">
        <v>286</v>
      </c>
      <c r="J129" s="132" t="s">
        <v>794</v>
      </c>
    </row>
    <row r="130" spans="5:10" ht="13.5" thickBot="1" x14ac:dyDescent="0.25">
      <c r="E130" s="131" t="s">
        <v>801</v>
      </c>
      <c r="F130" s="126" t="s">
        <v>802</v>
      </c>
      <c r="G130" s="126" t="s">
        <v>284</v>
      </c>
      <c r="H130" s="126" t="s">
        <v>803</v>
      </c>
      <c r="I130" s="126" t="s">
        <v>286</v>
      </c>
      <c r="J130" s="132" t="s">
        <v>804</v>
      </c>
    </row>
    <row r="131" spans="5:10" ht="13.5" thickBot="1" x14ac:dyDescent="0.25">
      <c r="E131" s="131" t="s">
        <v>806</v>
      </c>
      <c r="F131" s="126" t="s">
        <v>807</v>
      </c>
      <c r="G131" s="126" t="s">
        <v>284</v>
      </c>
      <c r="H131" s="126" t="s">
        <v>808</v>
      </c>
      <c r="I131" s="126" t="s">
        <v>286</v>
      </c>
      <c r="J131" s="132" t="s">
        <v>809</v>
      </c>
    </row>
    <row r="132" spans="5:10" ht="13.5" thickBot="1" x14ac:dyDescent="0.25">
      <c r="E132" s="131" t="s">
        <v>811</v>
      </c>
      <c r="F132" s="126" t="s">
        <v>807</v>
      </c>
      <c r="G132" s="126" t="s">
        <v>284</v>
      </c>
      <c r="H132" s="126" t="s">
        <v>812</v>
      </c>
      <c r="I132" s="126" t="s">
        <v>286</v>
      </c>
      <c r="J132" s="132" t="s">
        <v>813</v>
      </c>
    </row>
    <row r="133" spans="5:10" ht="13.5" thickBot="1" x14ac:dyDescent="0.25">
      <c r="E133" s="131" t="s">
        <v>816</v>
      </c>
      <c r="F133" s="126" t="s">
        <v>807</v>
      </c>
      <c r="G133" s="126" t="s">
        <v>284</v>
      </c>
      <c r="H133" s="126" t="s">
        <v>817</v>
      </c>
      <c r="I133" s="126" t="s">
        <v>286</v>
      </c>
      <c r="J133" s="132" t="s">
        <v>815</v>
      </c>
    </row>
    <row r="134" spans="5:10" ht="13.5" thickBot="1" x14ac:dyDescent="0.25">
      <c r="E134" s="131" t="s">
        <v>820</v>
      </c>
      <c r="F134" s="126" t="s">
        <v>818</v>
      </c>
      <c r="G134" s="126" t="s">
        <v>284</v>
      </c>
      <c r="H134" s="126" t="s">
        <v>821</v>
      </c>
      <c r="I134" s="126" t="s">
        <v>286</v>
      </c>
      <c r="J134" s="132" t="s">
        <v>822</v>
      </c>
    </row>
    <row r="135" spans="5:10" ht="13.5" thickBot="1" x14ac:dyDescent="0.25">
      <c r="E135" s="129" t="s">
        <v>823</v>
      </c>
      <c r="F135" s="125" t="s">
        <v>824</v>
      </c>
      <c r="G135" s="125" t="s">
        <v>284</v>
      </c>
      <c r="H135" s="125" t="s">
        <v>825</v>
      </c>
      <c r="I135" s="125" t="s">
        <v>286</v>
      </c>
      <c r="J135" s="130" t="s">
        <v>826</v>
      </c>
    </row>
    <row r="136" spans="5:10" ht="13.5" thickBot="1" x14ac:dyDescent="0.25">
      <c r="E136" s="131" t="s">
        <v>171</v>
      </c>
      <c r="F136" s="126" t="s">
        <v>288</v>
      </c>
      <c r="G136" s="126" t="s">
        <v>284</v>
      </c>
      <c r="H136" s="126" t="s">
        <v>289</v>
      </c>
      <c r="I136" s="126" t="s">
        <v>290</v>
      </c>
      <c r="J136" s="132" t="s">
        <v>291</v>
      </c>
    </row>
    <row r="137" spans="5:10" ht="13.5" thickBot="1" x14ac:dyDescent="0.25">
      <c r="E137" s="129" t="s">
        <v>19</v>
      </c>
      <c r="F137" s="125" t="s">
        <v>292</v>
      </c>
      <c r="G137" s="125" t="s">
        <v>284</v>
      </c>
      <c r="H137" s="125" t="s">
        <v>293</v>
      </c>
      <c r="I137" s="125" t="s">
        <v>290</v>
      </c>
      <c r="J137" s="130" t="s">
        <v>294</v>
      </c>
    </row>
    <row r="138" spans="5:10" ht="13.5" thickBot="1" x14ac:dyDescent="0.25">
      <c r="E138" s="131" t="s">
        <v>295</v>
      </c>
      <c r="F138" s="126" t="s">
        <v>296</v>
      </c>
      <c r="G138" s="126" t="s">
        <v>284</v>
      </c>
      <c r="H138" s="126" t="s">
        <v>297</v>
      </c>
      <c r="I138" s="126" t="s">
        <v>290</v>
      </c>
      <c r="J138" s="132" t="s">
        <v>298</v>
      </c>
    </row>
    <row r="139" spans="5:10" ht="13.5" thickBot="1" x14ac:dyDescent="0.25">
      <c r="E139" s="129" t="s">
        <v>18</v>
      </c>
      <c r="F139" s="125" t="s">
        <v>296</v>
      </c>
      <c r="G139" s="125" t="s">
        <v>284</v>
      </c>
      <c r="H139" s="125" t="s">
        <v>299</v>
      </c>
      <c r="I139" s="125" t="s">
        <v>290</v>
      </c>
      <c r="J139" s="130" t="s">
        <v>300</v>
      </c>
    </row>
    <row r="140" spans="5:10" ht="13.5" thickBot="1" x14ac:dyDescent="0.25">
      <c r="E140" s="157" t="s">
        <v>18</v>
      </c>
      <c r="F140" s="158" t="s">
        <v>275</v>
      </c>
      <c r="G140" s="158" t="s">
        <v>284</v>
      </c>
      <c r="H140" s="158" t="s">
        <v>305</v>
      </c>
      <c r="I140" s="158" t="s">
        <v>290</v>
      </c>
      <c r="J140" s="159" t="s">
        <v>306</v>
      </c>
    </row>
    <row r="141" spans="5:10" ht="13.5" thickBot="1" x14ac:dyDescent="0.25">
      <c r="E141" s="129" t="s">
        <v>87</v>
      </c>
      <c r="F141" s="125" t="s">
        <v>308</v>
      </c>
      <c r="G141" s="125" t="s">
        <v>284</v>
      </c>
      <c r="H141" s="125" t="s">
        <v>309</v>
      </c>
      <c r="I141" s="125" t="s">
        <v>290</v>
      </c>
      <c r="J141" s="130" t="s">
        <v>310</v>
      </c>
    </row>
    <row r="142" spans="5:10" ht="13.5" thickBot="1" x14ac:dyDescent="0.25">
      <c r="E142" s="131" t="s">
        <v>21</v>
      </c>
      <c r="F142" s="126" t="s">
        <v>308</v>
      </c>
      <c r="G142" s="126" t="s">
        <v>284</v>
      </c>
      <c r="H142" s="126" t="s">
        <v>309</v>
      </c>
      <c r="I142" s="126" t="s">
        <v>290</v>
      </c>
      <c r="J142" s="132" t="s">
        <v>311</v>
      </c>
    </row>
    <row r="143" spans="5:10" ht="13.5" thickBot="1" x14ac:dyDescent="0.25">
      <c r="E143" s="131" t="s">
        <v>174</v>
      </c>
      <c r="F143" s="126" t="s">
        <v>314</v>
      </c>
      <c r="G143" s="126" t="s">
        <v>284</v>
      </c>
      <c r="H143" s="126" t="s">
        <v>315</v>
      </c>
      <c r="I143" s="126" t="s">
        <v>290</v>
      </c>
      <c r="J143" s="132" t="s">
        <v>316</v>
      </c>
    </row>
    <row r="144" spans="5:10" ht="13.5" thickBot="1" x14ac:dyDescent="0.25">
      <c r="E144" s="129" t="s">
        <v>171</v>
      </c>
      <c r="F144" s="125" t="s">
        <v>331</v>
      </c>
      <c r="G144" s="125" t="s">
        <v>284</v>
      </c>
      <c r="H144" s="125" t="s">
        <v>332</v>
      </c>
      <c r="I144" s="125" t="s">
        <v>290</v>
      </c>
      <c r="J144" s="130" t="s">
        <v>333</v>
      </c>
    </row>
    <row r="145" spans="5:10" ht="13.5" thickBot="1" x14ac:dyDescent="0.25">
      <c r="E145" s="129" t="s">
        <v>115</v>
      </c>
      <c r="F145" s="125" t="s">
        <v>337</v>
      </c>
      <c r="G145" s="125" t="s">
        <v>284</v>
      </c>
      <c r="H145" s="125" t="s">
        <v>338</v>
      </c>
      <c r="I145" s="125" t="s">
        <v>290</v>
      </c>
      <c r="J145" s="130" t="s">
        <v>339</v>
      </c>
    </row>
    <row r="146" spans="5:10" ht="13.5" thickBot="1" x14ac:dyDescent="0.25">
      <c r="E146" s="157" t="s">
        <v>31</v>
      </c>
      <c r="F146" s="158" t="s">
        <v>340</v>
      </c>
      <c r="G146" s="158" t="s">
        <v>284</v>
      </c>
      <c r="H146" s="158" t="s">
        <v>343</v>
      </c>
      <c r="I146" s="158" t="s">
        <v>290</v>
      </c>
      <c r="J146" s="159" t="s">
        <v>342</v>
      </c>
    </row>
    <row r="147" spans="5:10" ht="13.5" thickBot="1" x14ac:dyDescent="0.25">
      <c r="E147" s="131" t="s">
        <v>34</v>
      </c>
      <c r="F147" s="126" t="s">
        <v>344</v>
      </c>
      <c r="G147" s="126" t="s">
        <v>284</v>
      </c>
      <c r="H147" s="126" t="s">
        <v>345</v>
      </c>
      <c r="I147" s="126" t="s">
        <v>290</v>
      </c>
      <c r="J147" s="132" t="s">
        <v>346</v>
      </c>
    </row>
    <row r="148" spans="5:10" ht="13.5" thickBot="1" x14ac:dyDescent="0.25">
      <c r="E148" s="131" t="s">
        <v>102</v>
      </c>
      <c r="F148" s="126" t="s">
        <v>351</v>
      </c>
      <c r="G148" s="126" t="s">
        <v>284</v>
      </c>
      <c r="H148" s="126" t="s">
        <v>352</v>
      </c>
      <c r="I148" s="126" t="s">
        <v>290</v>
      </c>
      <c r="J148" s="132" t="s">
        <v>353</v>
      </c>
    </row>
    <row r="149" spans="5:10" ht="13.5" thickBot="1" x14ac:dyDescent="0.25">
      <c r="E149" s="129" t="s">
        <v>171</v>
      </c>
      <c r="F149" s="125" t="s">
        <v>368</v>
      </c>
      <c r="G149" s="125" t="s">
        <v>284</v>
      </c>
      <c r="H149" s="125" t="s">
        <v>369</v>
      </c>
      <c r="I149" s="125" t="s">
        <v>290</v>
      </c>
      <c r="J149" s="130" t="s">
        <v>370</v>
      </c>
    </row>
    <row r="150" spans="5:10" ht="13.5" thickBot="1" x14ac:dyDescent="0.25">
      <c r="E150" s="129" t="s">
        <v>100</v>
      </c>
      <c r="F150" s="125" t="s">
        <v>375</v>
      </c>
      <c r="G150" s="125" t="s">
        <v>284</v>
      </c>
      <c r="H150" s="125"/>
      <c r="I150" s="125" t="s">
        <v>290</v>
      </c>
      <c r="J150" s="130" t="s">
        <v>376</v>
      </c>
    </row>
    <row r="151" spans="5:10" ht="13.5" thickBot="1" x14ac:dyDescent="0.25">
      <c r="E151" s="131" t="s">
        <v>41</v>
      </c>
      <c r="F151" s="126" t="s">
        <v>377</v>
      </c>
      <c r="G151" s="126" t="s">
        <v>284</v>
      </c>
      <c r="H151" s="126"/>
      <c r="I151" s="126" t="s">
        <v>290</v>
      </c>
      <c r="J151" s="132" t="s">
        <v>378</v>
      </c>
    </row>
    <row r="152" spans="5:10" ht="13.5" thickBot="1" x14ac:dyDescent="0.25">
      <c r="E152" s="131" t="s">
        <v>383</v>
      </c>
      <c r="F152" s="126" t="s">
        <v>380</v>
      </c>
      <c r="G152" s="126" t="s">
        <v>284</v>
      </c>
      <c r="H152" s="126" t="s">
        <v>381</v>
      </c>
      <c r="I152" s="126" t="s">
        <v>290</v>
      </c>
      <c r="J152" s="132" t="s">
        <v>382</v>
      </c>
    </row>
    <row r="153" spans="5:10" ht="13.5" thickBot="1" x14ac:dyDescent="0.25">
      <c r="E153" s="131" t="s">
        <v>87</v>
      </c>
      <c r="F153" s="126" t="s">
        <v>388</v>
      </c>
      <c r="G153" s="126" t="s">
        <v>284</v>
      </c>
      <c r="H153" s="126" t="s">
        <v>389</v>
      </c>
      <c r="I153" s="126" t="s">
        <v>290</v>
      </c>
      <c r="J153" s="132" t="s">
        <v>390</v>
      </c>
    </row>
    <row r="154" spans="5:10" ht="13.5" thickBot="1" x14ac:dyDescent="0.25">
      <c r="E154" s="131" t="s">
        <v>392</v>
      </c>
      <c r="F154" s="126" t="s">
        <v>393</v>
      </c>
      <c r="G154" s="126" t="s">
        <v>284</v>
      </c>
      <c r="H154" s="126" t="s">
        <v>394</v>
      </c>
      <c r="I154" s="126" t="s">
        <v>290</v>
      </c>
      <c r="J154" s="132" t="s">
        <v>395</v>
      </c>
    </row>
    <row r="155" spans="5:10" ht="13.5" thickBot="1" x14ac:dyDescent="0.25">
      <c r="E155" s="129" t="s">
        <v>102</v>
      </c>
      <c r="F155" s="125" t="s">
        <v>396</v>
      </c>
      <c r="G155" s="125" t="s">
        <v>284</v>
      </c>
      <c r="H155" s="125" t="s">
        <v>397</v>
      </c>
      <c r="I155" s="125" t="s">
        <v>290</v>
      </c>
      <c r="J155" s="130" t="s">
        <v>398</v>
      </c>
    </row>
    <row r="156" spans="5:10" ht="13.5" thickBot="1" x14ac:dyDescent="0.25">
      <c r="E156" s="129" t="s">
        <v>407</v>
      </c>
      <c r="F156" s="125" t="s">
        <v>237</v>
      </c>
      <c r="G156" s="125" t="s">
        <v>284</v>
      </c>
      <c r="H156" s="125" t="s">
        <v>238</v>
      </c>
      <c r="I156" s="125" t="s">
        <v>290</v>
      </c>
      <c r="J156" s="130" t="s">
        <v>406</v>
      </c>
    </row>
    <row r="157" spans="5:10" ht="13.5" thickBot="1" x14ac:dyDescent="0.25">
      <c r="E157" s="131" t="s">
        <v>408</v>
      </c>
      <c r="F157" s="126" t="s">
        <v>409</v>
      </c>
      <c r="G157" s="126" t="s">
        <v>284</v>
      </c>
      <c r="H157" s="126" t="s">
        <v>319</v>
      </c>
      <c r="I157" s="126" t="s">
        <v>290</v>
      </c>
      <c r="J157" s="132" t="s">
        <v>320</v>
      </c>
    </row>
    <row r="158" spans="5:10" ht="13.5" thickBot="1" x14ac:dyDescent="0.25">
      <c r="E158" s="131" t="s">
        <v>171</v>
      </c>
      <c r="F158" s="126" t="s">
        <v>414</v>
      </c>
      <c r="G158" s="126" t="s">
        <v>284</v>
      </c>
      <c r="H158" s="126" t="s">
        <v>415</v>
      </c>
      <c r="I158" s="126" t="s">
        <v>290</v>
      </c>
      <c r="J158" s="132" t="s">
        <v>416</v>
      </c>
    </row>
    <row r="159" spans="5:10" ht="13.5" thickBot="1" x14ac:dyDescent="0.25">
      <c r="E159" s="129" t="s">
        <v>417</v>
      </c>
      <c r="F159" s="125" t="s">
        <v>418</v>
      </c>
      <c r="G159" s="125" t="s">
        <v>284</v>
      </c>
      <c r="H159" s="125" t="s">
        <v>419</v>
      </c>
      <c r="I159" s="125" t="s">
        <v>290</v>
      </c>
      <c r="J159" s="130" t="s">
        <v>420</v>
      </c>
    </row>
    <row r="160" spans="5:10" ht="13.5" thickBot="1" x14ac:dyDescent="0.25">
      <c r="E160" s="131" t="s">
        <v>18</v>
      </c>
      <c r="F160" s="126" t="s">
        <v>427</v>
      </c>
      <c r="G160" s="126" t="s">
        <v>284</v>
      </c>
      <c r="H160" s="126" t="s">
        <v>428</v>
      </c>
      <c r="I160" s="126" t="s">
        <v>290</v>
      </c>
      <c r="J160" s="132" t="s">
        <v>429</v>
      </c>
    </row>
    <row r="161" spans="5:10" ht="13.5" thickBot="1" x14ac:dyDescent="0.25">
      <c r="E161" s="129" t="s">
        <v>430</v>
      </c>
      <c r="F161" s="125" t="s">
        <v>431</v>
      </c>
      <c r="G161" s="125" t="s">
        <v>284</v>
      </c>
      <c r="H161" s="125" t="s">
        <v>432</v>
      </c>
      <c r="I161" s="125" t="s">
        <v>290</v>
      </c>
      <c r="J161" s="130" t="s">
        <v>433</v>
      </c>
    </row>
    <row r="162" spans="5:10" ht="13.5" thickBot="1" x14ac:dyDescent="0.25">
      <c r="E162" s="131" t="s">
        <v>59</v>
      </c>
      <c r="F162" s="126" t="s">
        <v>444</v>
      </c>
      <c r="G162" s="126" t="s">
        <v>284</v>
      </c>
      <c r="H162" s="126" t="s">
        <v>445</v>
      </c>
      <c r="I162" s="126" t="s">
        <v>290</v>
      </c>
      <c r="J162" s="132" t="s">
        <v>446</v>
      </c>
    </row>
    <row r="163" spans="5:10" ht="13.5" thickBot="1" x14ac:dyDescent="0.25">
      <c r="E163" s="129" t="s">
        <v>59</v>
      </c>
      <c r="F163" s="125" t="s">
        <v>447</v>
      </c>
      <c r="G163" s="125" t="s">
        <v>284</v>
      </c>
      <c r="H163" s="125" t="s">
        <v>448</v>
      </c>
      <c r="I163" s="125" t="s">
        <v>290</v>
      </c>
      <c r="J163" s="130" t="s">
        <v>449</v>
      </c>
    </row>
    <row r="164" spans="5:10" ht="13.5" thickBot="1" x14ac:dyDescent="0.25">
      <c r="E164" s="131" t="s">
        <v>63</v>
      </c>
      <c r="F164" s="126" t="s">
        <v>455</v>
      </c>
      <c r="G164" s="126" t="s">
        <v>284</v>
      </c>
      <c r="H164" s="126" t="s">
        <v>456</v>
      </c>
      <c r="I164" s="126" t="s">
        <v>290</v>
      </c>
      <c r="J164" s="132" t="s">
        <v>457</v>
      </c>
    </row>
    <row r="165" spans="5:10" ht="13.5" thickBot="1" x14ac:dyDescent="0.25">
      <c r="E165" s="129" t="s">
        <v>66</v>
      </c>
      <c r="F165" s="125" t="s">
        <v>458</v>
      </c>
      <c r="G165" s="125" t="s">
        <v>284</v>
      </c>
      <c r="H165" s="125" t="s">
        <v>459</v>
      </c>
      <c r="I165" s="125" t="s">
        <v>290</v>
      </c>
      <c r="J165" s="130" t="s">
        <v>460</v>
      </c>
    </row>
    <row r="166" spans="5:10" ht="13.5" thickBot="1" x14ac:dyDescent="0.25">
      <c r="E166" s="129" t="s">
        <v>461</v>
      </c>
      <c r="F166" s="125" t="s">
        <v>462</v>
      </c>
      <c r="G166" s="125" t="s">
        <v>284</v>
      </c>
      <c r="H166" s="125" t="s">
        <v>463</v>
      </c>
      <c r="I166" s="125" t="s">
        <v>290</v>
      </c>
      <c r="J166" s="130" t="s">
        <v>464</v>
      </c>
    </row>
    <row r="167" spans="5:10" ht="13.5" thickBot="1" x14ac:dyDescent="0.25">
      <c r="E167" s="131" t="s">
        <v>465</v>
      </c>
      <c r="F167" s="126" t="s">
        <v>466</v>
      </c>
      <c r="G167" s="126" t="s">
        <v>284</v>
      </c>
      <c r="H167" s="126" t="s">
        <v>467</v>
      </c>
      <c r="I167" s="126" t="s">
        <v>290</v>
      </c>
      <c r="J167" s="132" t="s">
        <v>468</v>
      </c>
    </row>
    <row r="168" spans="5:10" ht="13.5" thickBot="1" x14ac:dyDescent="0.25">
      <c r="E168" s="129" t="s">
        <v>469</v>
      </c>
      <c r="F168" s="125" t="s">
        <v>470</v>
      </c>
      <c r="G168" s="125" t="s">
        <v>284</v>
      </c>
      <c r="H168" s="125" t="s">
        <v>471</v>
      </c>
      <c r="I168" s="125" t="s">
        <v>290</v>
      </c>
      <c r="J168" s="130" t="s">
        <v>472</v>
      </c>
    </row>
    <row r="169" spans="5:10" ht="13.5" thickBot="1" x14ac:dyDescent="0.25">
      <c r="E169" s="131" t="s">
        <v>100</v>
      </c>
      <c r="F169" s="126" t="s">
        <v>473</v>
      </c>
      <c r="G169" s="126" t="s">
        <v>284</v>
      </c>
      <c r="H169" s="126" t="s">
        <v>474</v>
      </c>
      <c r="I169" s="126" t="s">
        <v>290</v>
      </c>
      <c r="J169" s="132" t="s">
        <v>475</v>
      </c>
    </row>
    <row r="170" spans="5:10" ht="13.5" thickBot="1" x14ac:dyDescent="0.25">
      <c r="E170" s="129" t="s">
        <v>68</v>
      </c>
      <c r="F170" s="125" t="s">
        <v>473</v>
      </c>
      <c r="G170" s="125" t="s">
        <v>284</v>
      </c>
      <c r="H170" s="125" t="s">
        <v>474</v>
      </c>
      <c r="I170" s="125" t="s">
        <v>290</v>
      </c>
      <c r="J170" s="130" t="s">
        <v>475</v>
      </c>
    </row>
    <row r="171" spans="5:10" ht="13.5" thickBot="1" x14ac:dyDescent="0.25">
      <c r="E171" s="131" t="s">
        <v>479</v>
      </c>
      <c r="F171" s="126" t="s">
        <v>480</v>
      </c>
      <c r="G171" s="126" t="s">
        <v>284</v>
      </c>
      <c r="H171" s="126" t="s">
        <v>481</v>
      </c>
      <c r="I171" s="126" t="s">
        <v>290</v>
      </c>
      <c r="J171" s="132" t="s">
        <v>482</v>
      </c>
    </row>
    <row r="172" spans="5:10" ht="13.5" thickBot="1" x14ac:dyDescent="0.25">
      <c r="E172" s="129" t="s">
        <v>57</v>
      </c>
      <c r="F172" s="125" t="s">
        <v>486</v>
      </c>
      <c r="G172" s="125" t="s">
        <v>284</v>
      </c>
      <c r="H172" s="125" t="s">
        <v>487</v>
      </c>
      <c r="I172" s="125" t="s">
        <v>290</v>
      </c>
      <c r="J172" s="130" t="s">
        <v>488</v>
      </c>
    </row>
    <row r="173" spans="5:10" ht="13.5" thickBot="1" x14ac:dyDescent="0.25">
      <c r="E173" s="131" t="s">
        <v>171</v>
      </c>
      <c r="F173" s="126" t="s">
        <v>496</v>
      </c>
      <c r="G173" s="126" t="s">
        <v>284</v>
      </c>
      <c r="H173" s="126" t="s">
        <v>497</v>
      </c>
      <c r="I173" s="126" t="s">
        <v>290</v>
      </c>
      <c r="J173" s="132" t="s">
        <v>498</v>
      </c>
    </row>
    <row r="174" spans="5:10" ht="13.5" thickBot="1" x14ac:dyDescent="0.25">
      <c r="E174" s="129" t="s">
        <v>51</v>
      </c>
      <c r="F174" s="125" t="s">
        <v>242</v>
      </c>
      <c r="G174" s="125" t="s">
        <v>284</v>
      </c>
      <c r="H174" s="125" t="s">
        <v>504</v>
      </c>
      <c r="I174" s="125" t="s">
        <v>290</v>
      </c>
      <c r="J174" s="130" t="s">
        <v>503</v>
      </c>
    </row>
    <row r="175" spans="5:10" ht="13.5" thickBot="1" x14ac:dyDescent="0.25">
      <c r="E175" s="129" t="s">
        <v>517</v>
      </c>
      <c r="F175" s="125" t="s">
        <v>518</v>
      </c>
      <c r="G175" s="125" t="s">
        <v>284</v>
      </c>
      <c r="H175" s="125" t="s">
        <v>519</v>
      </c>
      <c r="I175" s="125" t="s">
        <v>290</v>
      </c>
      <c r="J175" s="130" t="s">
        <v>520</v>
      </c>
    </row>
    <row r="176" spans="5:10" ht="13.5" thickBot="1" x14ac:dyDescent="0.25">
      <c r="E176" s="131" t="s">
        <v>59</v>
      </c>
      <c r="F176" s="126" t="s">
        <v>521</v>
      </c>
      <c r="G176" s="126" t="s">
        <v>284</v>
      </c>
      <c r="H176" s="126" t="s">
        <v>522</v>
      </c>
      <c r="I176" s="126" t="s">
        <v>290</v>
      </c>
      <c r="J176" s="132" t="s">
        <v>523</v>
      </c>
    </row>
    <row r="177" spans="5:10" ht="13.5" thickBot="1" x14ac:dyDescent="0.25">
      <c r="E177" s="131" t="s">
        <v>417</v>
      </c>
      <c r="F177" s="126" t="s">
        <v>525</v>
      </c>
      <c r="G177" s="126" t="s">
        <v>284</v>
      </c>
      <c r="H177" s="126" t="s">
        <v>526</v>
      </c>
      <c r="I177" s="126" t="s">
        <v>290</v>
      </c>
      <c r="J177" s="132" t="s">
        <v>527</v>
      </c>
    </row>
    <row r="178" spans="5:10" ht="13.5" thickBot="1" x14ac:dyDescent="0.25">
      <c r="E178" s="129" t="s">
        <v>528</v>
      </c>
      <c r="F178" s="125" t="s">
        <v>529</v>
      </c>
      <c r="G178" s="125" t="s">
        <v>284</v>
      </c>
      <c r="H178" s="125" t="s">
        <v>530</v>
      </c>
      <c r="I178" s="125" t="s">
        <v>290</v>
      </c>
      <c r="J178" s="130" t="s">
        <v>531</v>
      </c>
    </row>
    <row r="179" spans="5:10" ht="13.5" thickBot="1" x14ac:dyDescent="0.25">
      <c r="E179" s="129" t="s">
        <v>85</v>
      </c>
      <c r="F179" s="125" t="s">
        <v>244</v>
      </c>
      <c r="G179" s="125" t="s">
        <v>284</v>
      </c>
      <c r="H179" s="125" t="s">
        <v>245</v>
      </c>
      <c r="I179" s="125" t="s">
        <v>290</v>
      </c>
      <c r="J179" s="130" t="s">
        <v>535</v>
      </c>
    </row>
    <row r="180" spans="5:10" ht="13.5" thickBot="1" x14ac:dyDescent="0.25">
      <c r="E180" s="129" t="s">
        <v>542</v>
      </c>
      <c r="F180" s="125" t="s">
        <v>539</v>
      </c>
      <c r="G180" s="125" t="s">
        <v>284</v>
      </c>
      <c r="H180" s="125" t="s">
        <v>540</v>
      </c>
      <c r="I180" s="125" t="s">
        <v>290</v>
      </c>
      <c r="J180" s="130" t="s">
        <v>541</v>
      </c>
    </row>
    <row r="181" spans="5:10" ht="13.5" thickBot="1" x14ac:dyDescent="0.25">
      <c r="E181" s="131" t="s">
        <v>543</v>
      </c>
      <c r="F181" s="126" t="s">
        <v>544</v>
      </c>
      <c r="G181" s="126" t="s">
        <v>284</v>
      </c>
      <c r="H181" s="126" t="s">
        <v>545</v>
      </c>
      <c r="I181" s="126" t="s">
        <v>290</v>
      </c>
      <c r="J181" s="132" t="s">
        <v>546</v>
      </c>
    </row>
    <row r="182" spans="5:10" ht="13.5" thickBot="1" x14ac:dyDescent="0.25">
      <c r="E182" s="129" t="s">
        <v>547</v>
      </c>
      <c r="F182" s="125" t="s">
        <v>548</v>
      </c>
      <c r="G182" s="125" t="s">
        <v>284</v>
      </c>
      <c r="H182" s="125" t="s">
        <v>549</v>
      </c>
      <c r="I182" s="125" t="s">
        <v>290</v>
      </c>
      <c r="J182" s="130" t="s">
        <v>550</v>
      </c>
    </row>
    <row r="183" spans="5:10" ht="13.5" thickBot="1" x14ac:dyDescent="0.25">
      <c r="E183" s="129" t="s">
        <v>63</v>
      </c>
      <c r="F183" s="125" t="s">
        <v>555</v>
      </c>
      <c r="G183" s="125" t="s">
        <v>284</v>
      </c>
      <c r="H183" s="125" t="s">
        <v>556</v>
      </c>
      <c r="I183" s="125" t="s">
        <v>290</v>
      </c>
      <c r="J183" s="130">
        <v>407393927</v>
      </c>
    </row>
    <row r="184" spans="5:10" ht="13.5" thickBot="1" x14ac:dyDescent="0.25">
      <c r="E184" s="129" t="s">
        <v>51</v>
      </c>
      <c r="F184" s="125" t="s">
        <v>557</v>
      </c>
      <c r="G184" s="125" t="s">
        <v>284</v>
      </c>
      <c r="H184" s="125" t="s">
        <v>558</v>
      </c>
      <c r="I184" s="125" t="s">
        <v>290</v>
      </c>
      <c r="J184" s="130" t="s">
        <v>559</v>
      </c>
    </row>
    <row r="185" spans="5:10" ht="13.5" thickBot="1" x14ac:dyDescent="0.25">
      <c r="E185" s="131" t="s">
        <v>567</v>
      </c>
      <c r="F185" s="126" t="s">
        <v>568</v>
      </c>
      <c r="G185" s="126" t="s">
        <v>284</v>
      </c>
      <c r="H185" s="126" t="s">
        <v>569</v>
      </c>
      <c r="I185" s="126" t="s">
        <v>290</v>
      </c>
      <c r="J185" s="132" t="s">
        <v>570</v>
      </c>
    </row>
    <row r="186" spans="5:10" ht="13.5" thickBot="1" x14ac:dyDescent="0.25">
      <c r="E186" s="131" t="s">
        <v>100</v>
      </c>
      <c r="F186" s="126" t="s">
        <v>576</v>
      </c>
      <c r="G186" s="126" t="s">
        <v>284</v>
      </c>
      <c r="H186" s="126" t="s">
        <v>577</v>
      </c>
      <c r="I186" s="126" t="s">
        <v>290</v>
      </c>
      <c r="J186" s="132" t="s">
        <v>578</v>
      </c>
    </row>
    <row r="187" spans="5:10" ht="13.5" thickBot="1" x14ac:dyDescent="0.25">
      <c r="E187" s="129" t="s">
        <v>102</v>
      </c>
      <c r="F187" s="125" t="s">
        <v>583</v>
      </c>
      <c r="G187" s="125" t="s">
        <v>284</v>
      </c>
      <c r="H187" s="125" t="s">
        <v>584</v>
      </c>
      <c r="I187" s="125" t="s">
        <v>290</v>
      </c>
      <c r="J187" s="130" t="s">
        <v>585</v>
      </c>
    </row>
    <row r="188" spans="5:10" ht="13.5" thickBot="1" x14ac:dyDescent="0.25">
      <c r="E188" s="129" t="s">
        <v>590</v>
      </c>
      <c r="F188" s="125" t="s">
        <v>591</v>
      </c>
      <c r="G188" s="125" t="s">
        <v>284</v>
      </c>
      <c r="H188" s="125" t="s">
        <v>592</v>
      </c>
      <c r="I188" s="125" t="s">
        <v>290</v>
      </c>
      <c r="J188" s="130" t="s">
        <v>593</v>
      </c>
    </row>
    <row r="189" spans="5:10" ht="13.5" thickBot="1" x14ac:dyDescent="0.25">
      <c r="E189" s="131" t="s">
        <v>59</v>
      </c>
      <c r="F189" s="126" t="s">
        <v>594</v>
      </c>
      <c r="G189" s="126" t="s">
        <v>284</v>
      </c>
      <c r="H189" s="126" t="s">
        <v>595</v>
      </c>
      <c r="I189" s="126" t="s">
        <v>290</v>
      </c>
      <c r="J189" s="132" t="s">
        <v>596</v>
      </c>
    </row>
    <row r="190" spans="5:10" ht="13.5" thickBot="1" x14ac:dyDescent="0.25">
      <c r="E190" s="129" t="s">
        <v>105</v>
      </c>
      <c r="F190" s="125" t="s">
        <v>252</v>
      </c>
      <c r="G190" s="125" t="s">
        <v>284</v>
      </c>
      <c r="H190" s="125" t="s">
        <v>253</v>
      </c>
      <c r="I190" s="125" t="s">
        <v>290</v>
      </c>
      <c r="J190" s="130" t="s">
        <v>597</v>
      </c>
    </row>
    <row r="191" spans="5:10" ht="13.5" thickBot="1" x14ac:dyDescent="0.25">
      <c r="E191" s="131" t="s">
        <v>601</v>
      </c>
      <c r="F191" s="126" t="s">
        <v>598</v>
      </c>
      <c r="G191" s="126" t="s">
        <v>284</v>
      </c>
      <c r="H191" s="126" t="s">
        <v>602</v>
      </c>
      <c r="I191" s="126" t="s">
        <v>290</v>
      </c>
      <c r="J191" s="132" t="s">
        <v>600</v>
      </c>
    </row>
    <row r="192" spans="5:10" ht="13.5" thickBot="1" x14ac:dyDescent="0.25">
      <c r="E192" s="129" t="s">
        <v>609</v>
      </c>
      <c r="F192" s="125" t="s">
        <v>606</v>
      </c>
      <c r="G192" s="125" t="s">
        <v>284</v>
      </c>
      <c r="H192" s="125" t="s">
        <v>607</v>
      </c>
      <c r="I192" s="125" t="s">
        <v>290</v>
      </c>
      <c r="J192" s="130" t="s">
        <v>608</v>
      </c>
    </row>
    <row r="193" spans="5:10" ht="13.5" thickBot="1" x14ac:dyDescent="0.25">
      <c r="E193" s="131" t="s">
        <v>610</v>
      </c>
      <c r="F193" s="126" t="s">
        <v>611</v>
      </c>
      <c r="G193" s="126" t="s">
        <v>284</v>
      </c>
      <c r="H193" s="126" t="s">
        <v>612</v>
      </c>
      <c r="I193" s="126" t="s">
        <v>290</v>
      </c>
      <c r="J193" s="132" t="s">
        <v>613</v>
      </c>
    </row>
    <row r="194" spans="5:10" ht="13.5" thickBot="1" x14ac:dyDescent="0.25">
      <c r="E194" s="129" t="s">
        <v>102</v>
      </c>
      <c r="F194" s="125" t="s">
        <v>254</v>
      </c>
      <c r="G194" s="125" t="s">
        <v>284</v>
      </c>
      <c r="H194" s="125" t="s">
        <v>255</v>
      </c>
      <c r="I194" s="125" t="s">
        <v>290</v>
      </c>
      <c r="J194" s="130" t="s">
        <v>615</v>
      </c>
    </row>
    <row r="195" spans="5:10" ht="13.5" thickBot="1" x14ac:dyDescent="0.25">
      <c r="E195" s="131" t="s">
        <v>171</v>
      </c>
      <c r="F195" s="126" t="s">
        <v>619</v>
      </c>
      <c r="G195" s="126" t="s">
        <v>284</v>
      </c>
      <c r="H195" s="126" t="s">
        <v>620</v>
      </c>
      <c r="I195" s="126" t="s">
        <v>290</v>
      </c>
      <c r="J195" s="132" t="s">
        <v>621</v>
      </c>
    </row>
    <row r="196" spans="5:10" ht="13.5" thickBot="1" x14ac:dyDescent="0.25">
      <c r="E196" s="129" t="s">
        <v>622</v>
      </c>
      <c r="F196" s="125" t="s">
        <v>623</v>
      </c>
      <c r="G196" s="125" t="s">
        <v>284</v>
      </c>
      <c r="H196" s="125" t="s">
        <v>624</v>
      </c>
      <c r="I196" s="125" t="s">
        <v>290</v>
      </c>
      <c r="J196" s="130" t="s">
        <v>625</v>
      </c>
    </row>
    <row r="197" spans="5:10" ht="13.5" thickBot="1" x14ac:dyDescent="0.25">
      <c r="E197" s="131" t="s">
        <v>63</v>
      </c>
      <c r="F197" s="126" t="s">
        <v>629</v>
      </c>
      <c r="G197" s="126" t="s">
        <v>284</v>
      </c>
      <c r="H197" s="126" t="s">
        <v>630</v>
      </c>
      <c r="I197" s="126" t="s">
        <v>290</v>
      </c>
      <c r="J197" s="132" t="s">
        <v>631</v>
      </c>
    </row>
    <row r="198" spans="5:10" ht="13.5" thickBot="1" x14ac:dyDescent="0.25">
      <c r="E198" s="129" t="s">
        <v>638</v>
      </c>
      <c r="F198" s="125" t="s">
        <v>639</v>
      </c>
      <c r="G198" s="125" t="s">
        <v>284</v>
      </c>
      <c r="H198" s="125" t="s">
        <v>640</v>
      </c>
      <c r="I198" s="125" t="s">
        <v>290</v>
      </c>
      <c r="J198" s="130" t="s">
        <v>641</v>
      </c>
    </row>
    <row r="199" spans="5:10" ht="13.5" thickBot="1" x14ac:dyDescent="0.25">
      <c r="E199" s="131" t="s">
        <v>59</v>
      </c>
      <c r="F199" s="126" t="s">
        <v>642</v>
      </c>
      <c r="G199" s="126" t="s">
        <v>284</v>
      </c>
      <c r="H199" s="126" t="s">
        <v>643</v>
      </c>
      <c r="I199" s="126" t="s">
        <v>290</v>
      </c>
      <c r="J199" s="132" t="s">
        <v>644</v>
      </c>
    </row>
    <row r="200" spans="5:10" ht="13.5" thickBot="1" x14ac:dyDescent="0.25">
      <c r="E200" s="129" t="s">
        <v>547</v>
      </c>
      <c r="F200" s="125" t="s">
        <v>642</v>
      </c>
      <c r="G200" s="125" t="s">
        <v>284</v>
      </c>
      <c r="H200" s="125" t="s">
        <v>643</v>
      </c>
      <c r="I200" s="125" t="s">
        <v>290</v>
      </c>
      <c r="J200" s="130" t="s">
        <v>644</v>
      </c>
    </row>
    <row r="201" spans="5:10" ht="13.5" thickBot="1" x14ac:dyDescent="0.25">
      <c r="E201" s="129" t="s">
        <v>59</v>
      </c>
      <c r="F201" s="125" t="s">
        <v>259</v>
      </c>
      <c r="G201" s="125" t="s">
        <v>284</v>
      </c>
      <c r="H201" s="125" t="s">
        <v>260</v>
      </c>
      <c r="I201" s="125" t="s">
        <v>290</v>
      </c>
      <c r="J201" s="130" t="s">
        <v>645</v>
      </c>
    </row>
    <row r="202" spans="5:10" ht="13.5" thickBot="1" x14ac:dyDescent="0.25">
      <c r="E202" s="129" t="s">
        <v>649</v>
      </c>
      <c r="F202" s="125" t="s">
        <v>646</v>
      </c>
      <c r="G202" s="125" t="s">
        <v>284</v>
      </c>
      <c r="H202" s="125" t="s">
        <v>647</v>
      </c>
      <c r="I202" s="125" t="s">
        <v>290</v>
      </c>
      <c r="J202" s="130" t="s">
        <v>648</v>
      </c>
    </row>
    <row r="203" spans="5:10" ht="13.5" thickBot="1" x14ac:dyDescent="0.25">
      <c r="E203" s="129" t="s">
        <v>653</v>
      </c>
      <c r="F203" s="125" t="s">
        <v>654</v>
      </c>
      <c r="G203" s="125" t="s">
        <v>284</v>
      </c>
      <c r="H203" s="125" t="s">
        <v>655</v>
      </c>
      <c r="I203" s="125" t="s">
        <v>290</v>
      </c>
      <c r="J203" s="130" t="s">
        <v>656</v>
      </c>
    </row>
    <row r="204" spans="5:10" ht="13.5" thickBot="1" x14ac:dyDescent="0.25">
      <c r="E204" s="129" t="s">
        <v>667</v>
      </c>
      <c r="F204" s="125" t="s">
        <v>668</v>
      </c>
      <c r="G204" s="125" t="s">
        <v>284</v>
      </c>
      <c r="H204" s="125" t="s">
        <v>669</v>
      </c>
      <c r="I204" s="125" t="s">
        <v>290</v>
      </c>
      <c r="J204" s="130" t="s">
        <v>670</v>
      </c>
    </row>
    <row r="205" spans="5:10" ht="13.5" thickBot="1" x14ac:dyDescent="0.25">
      <c r="E205" s="129" t="s">
        <v>123</v>
      </c>
      <c r="F205" s="125" t="s">
        <v>673</v>
      </c>
      <c r="G205" s="125" t="s">
        <v>284</v>
      </c>
      <c r="H205" s="125" t="s">
        <v>674</v>
      </c>
      <c r="I205" s="125" t="s">
        <v>290</v>
      </c>
      <c r="J205" s="130" t="s">
        <v>675</v>
      </c>
    </row>
    <row r="206" spans="5:10" ht="13.5" thickBot="1" x14ac:dyDescent="0.25">
      <c r="E206" s="129" t="s">
        <v>59</v>
      </c>
      <c r="F206" s="125" t="s">
        <v>677</v>
      </c>
      <c r="G206" s="125" t="s">
        <v>284</v>
      </c>
      <c r="H206" s="125" t="s">
        <v>678</v>
      </c>
      <c r="I206" s="125" t="s">
        <v>290</v>
      </c>
      <c r="J206" s="130" t="s">
        <v>679</v>
      </c>
    </row>
    <row r="207" spans="5:10" ht="13.5" thickBot="1" x14ac:dyDescent="0.25">
      <c r="E207" s="129" t="s">
        <v>21</v>
      </c>
      <c r="F207" s="125" t="s">
        <v>264</v>
      </c>
      <c r="G207" s="125" t="s">
        <v>284</v>
      </c>
      <c r="H207" s="125" t="s">
        <v>265</v>
      </c>
      <c r="I207" s="125" t="s">
        <v>290</v>
      </c>
      <c r="J207" s="130" t="s">
        <v>682</v>
      </c>
    </row>
    <row r="208" spans="5:10" ht="13.5" thickBot="1" x14ac:dyDescent="0.25">
      <c r="E208" s="129" t="s">
        <v>41</v>
      </c>
      <c r="F208" s="125" t="s">
        <v>264</v>
      </c>
      <c r="G208" s="125" t="s">
        <v>284</v>
      </c>
      <c r="H208" s="125" t="s">
        <v>683</v>
      </c>
      <c r="I208" s="125" t="s">
        <v>290</v>
      </c>
      <c r="J208" s="130" t="s">
        <v>684</v>
      </c>
    </row>
    <row r="209" spans="5:10" ht="13.5" thickBot="1" x14ac:dyDescent="0.25">
      <c r="E209" s="131" t="s">
        <v>21</v>
      </c>
      <c r="F209" s="126" t="s">
        <v>685</v>
      </c>
      <c r="G209" s="126" t="s">
        <v>284</v>
      </c>
      <c r="H209" s="126" t="s">
        <v>686</v>
      </c>
      <c r="I209" s="126" t="s">
        <v>290</v>
      </c>
      <c r="J209" s="132" t="s">
        <v>687</v>
      </c>
    </row>
    <row r="210" spans="5:10" ht="13.5" thickBot="1" x14ac:dyDescent="0.25">
      <c r="E210" s="129" t="s">
        <v>129</v>
      </c>
      <c r="F210" s="125" t="s">
        <v>697</v>
      </c>
      <c r="G210" s="125" t="s">
        <v>284</v>
      </c>
      <c r="H210" s="125" t="s">
        <v>698</v>
      </c>
      <c r="I210" s="125" t="s">
        <v>290</v>
      </c>
      <c r="J210" s="130" t="s">
        <v>700</v>
      </c>
    </row>
    <row r="211" spans="5:10" ht="13.5" thickBot="1" x14ac:dyDescent="0.25">
      <c r="E211" s="131" t="s">
        <v>392</v>
      </c>
      <c r="F211" s="126" t="s">
        <v>701</v>
      </c>
      <c r="G211" s="126" t="s">
        <v>284</v>
      </c>
      <c r="H211" s="126" t="s">
        <v>386</v>
      </c>
      <c r="I211" s="126" t="s">
        <v>290</v>
      </c>
      <c r="J211" s="132" t="s">
        <v>387</v>
      </c>
    </row>
    <row r="212" spans="5:10" ht="13.5" thickBot="1" x14ac:dyDescent="0.25">
      <c r="E212" s="129" t="s">
        <v>21</v>
      </c>
      <c r="F212" s="125" t="s">
        <v>701</v>
      </c>
      <c r="G212" s="125" t="s">
        <v>284</v>
      </c>
      <c r="H212" s="125" t="s">
        <v>386</v>
      </c>
      <c r="I212" s="125" t="s">
        <v>290</v>
      </c>
      <c r="J212" s="130" t="s">
        <v>387</v>
      </c>
    </row>
    <row r="213" spans="5:10" ht="13.5" thickBot="1" x14ac:dyDescent="0.25">
      <c r="E213" s="131" t="s">
        <v>708</v>
      </c>
      <c r="F213" s="126" t="s">
        <v>705</v>
      </c>
      <c r="G213" s="126" t="s">
        <v>284</v>
      </c>
      <c r="H213" s="126" t="s">
        <v>706</v>
      </c>
      <c r="I213" s="126" t="s">
        <v>290</v>
      </c>
      <c r="J213" s="132" t="s">
        <v>707</v>
      </c>
    </row>
    <row r="214" spans="5:10" ht="26.25" thickBot="1" x14ac:dyDescent="0.25">
      <c r="E214" s="131" t="s">
        <v>712</v>
      </c>
      <c r="F214" s="126" t="s">
        <v>713</v>
      </c>
      <c r="G214" s="126" t="s">
        <v>284</v>
      </c>
      <c r="H214" s="126" t="s">
        <v>714</v>
      </c>
      <c r="I214" s="126" t="s">
        <v>290</v>
      </c>
      <c r="J214" s="132" t="s">
        <v>715</v>
      </c>
    </row>
    <row r="215" spans="5:10" ht="13.5" thickBot="1" x14ac:dyDescent="0.25">
      <c r="E215" s="131" t="s">
        <v>34</v>
      </c>
      <c r="F215" s="126" t="s">
        <v>719</v>
      </c>
      <c r="G215" s="126" t="s">
        <v>284</v>
      </c>
      <c r="H215" s="126" t="s">
        <v>720</v>
      </c>
      <c r="I215" s="126" t="s">
        <v>290</v>
      </c>
      <c r="J215" s="132" t="s">
        <v>721</v>
      </c>
    </row>
    <row r="216" spans="5:10" ht="13.5" thickBot="1" x14ac:dyDescent="0.25">
      <c r="E216" s="131" t="s">
        <v>407</v>
      </c>
      <c r="F216" s="126" t="s">
        <v>723</v>
      </c>
      <c r="G216" s="126" t="s">
        <v>284</v>
      </c>
      <c r="H216" s="126" t="s">
        <v>724</v>
      </c>
      <c r="I216" s="126" t="s">
        <v>290</v>
      </c>
      <c r="J216" s="132" t="s">
        <v>725</v>
      </c>
    </row>
    <row r="217" spans="5:10" ht="13.5" thickBot="1" x14ac:dyDescent="0.25">
      <c r="E217" s="129" t="s">
        <v>726</v>
      </c>
      <c r="F217" s="125" t="s">
        <v>727</v>
      </c>
      <c r="G217" s="125" t="s">
        <v>284</v>
      </c>
      <c r="H217" s="125" t="s">
        <v>728</v>
      </c>
      <c r="I217" s="125" t="s">
        <v>290</v>
      </c>
      <c r="J217" s="130" t="s">
        <v>729</v>
      </c>
    </row>
    <row r="218" spans="5:10" ht="13.5" thickBot="1" x14ac:dyDescent="0.25">
      <c r="E218" s="129" t="s">
        <v>734</v>
      </c>
      <c r="F218" s="125" t="s">
        <v>735</v>
      </c>
      <c r="G218" s="125" t="s">
        <v>284</v>
      </c>
      <c r="H218" s="125" t="s">
        <v>736</v>
      </c>
      <c r="I218" s="125" t="s">
        <v>290</v>
      </c>
      <c r="J218" s="130" t="s">
        <v>737</v>
      </c>
    </row>
    <row r="219" spans="5:10" ht="13.5" thickBot="1" x14ac:dyDescent="0.25">
      <c r="E219" s="131" t="s">
        <v>21</v>
      </c>
      <c r="F219" s="126" t="s">
        <v>735</v>
      </c>
      <c r="G219" s="126" t="s">
        <v>284</v>
      </c>
      <c r="H219" s="126" t="s">
        <v>303</v>
      </c>
      <c r="I219" s="126" t="s">
        <v>290</v>
      </c>
      <c r="J219" s="132" t="s">
        <v>304</v>
      </c>
    </row>
    <row r="220" spans="5:10" ht="13.5" thickBot="1" x14ac:dyDescent="0.25">
      <c r="E220" s="131" t="s">
        <v>179</v>
      </c>
      <c r="F220" s="126" t="s">
        <v>739</v>
      </c>
      <c r="G220" s="126" t="s">
        <v>284</v>
      </c>
      <c r="H220" s="126" t="s">
        <v>740</v>
      </c>
      <c r="I220" s="126" t="s">
        <v>290</v>
      </c>
      <c r="J220" s="132" t="s">
        <v>741</v>
      </c>
    </row>
    <row r="221" spans="5:10" ht="13.5" thickBot="1" x14ac:dyDescent="0.25">
      <c r="E221" s="129" t="s">
        <v>154</v>
      </c>
      <c r="F221" s="125" t="s">
        <v>742</v>
      </c>
      <c r="G221" s="125" t="s">
        <v>284</v>
      </c>
      <c r="H221" s="125" t="s">
        <v>743</v>
      </c>
      <c r="I221" s="125" t="s">
        <v>290</v>
      </c>
      <c r="J221" s="130" t="s">
        <v>744</v>
      </c>
    </row>
    <row r="222" spans="5:10" ht="13.5" thickBot="1" x14ac:dyDescent="0.25">
      <c r="E222" s="131" t="s">
        <v>745</v>
      </c>
      <c r="F222" s="126" t="s">
        <v>746</v>
      </c>
      <c r="G222" s="126" t="s">
        <v>284</v>
      </c>
      <c r="H222" s="126" t="s">
        <v>747</v>
      </c>
      <c r="I222" s="126" t="s">
        <v>290</v>
      </c>
      <c r="J222" s="132" t="s">
        <v>748</v>
      </c>
    </row>
    <row r="223" spans="5:10" ht="13.5" thickBot="1" x14ac:dyDescent="0.25">
      <c r="E223" s="129" t="s">
        <v>135</v>
      </c>
      <c r="F223" s="125" t="s">
        <v>749</v>
      </c>
      <c r="G223" s="125" t="s">
        <v>284</v>
      </c>
      <c r="H223" s="125" t="s">
        <v>750</v>
      </c>
      <c r="I223" s="125" t="s">
        <v>290</v>
      </c>
      <c r="J223" s="130" t="s">
        <v>751</v>
      </c>
    </row>
    <row r="224" spans="5:10" ht="13.5" thickBot="1" x14ac:dyDescent="0.25">
      <c r="E224" s="131" t="s">
        <v>171</v>
      </c>
      <c r="F224" s="126" t="s">
        <v>752</v>
      </c>
      <c r="G224" s="126" t="s">
        <v>284</v>
      </c>
      <c r="H224" s="126" t="s">
        <v>753</v>
      </c>
      <c r="I224" s="126" t="s">
        <v>290</v>
      </c>
      <c r="J224" s="132" t="s">
        <v>754</v>
      </c>
    </row>
    <row r="225" spans="5:10" ht="13.5" thickBot="1" x14ac:dyDescent="0.25">
      <c r="E225" s="131" t="s">
        <v>764</v>
      </c>
      <c r="F225" s="126" t="s">
        <v>765</v>
      </c>
      <c r="G225" s="126" t="s">
        <v>284</v>
      </c>
      <c r="H225" s="126"/>
      <c r="I225" s="126" t="s">
        <v>290</v>
      </c>
      <c r="J225" s="132" t="s">
        <v>766</v>
      </c>
    </row>
    <row r="226" spans="5:10" ht="13.5" thickBot="1" x14ac:dyDescent="0.25">
      <c r="E226" s="129" t="s">
        <v>767</v>
      </c>
      <c r="F226" s="125" t="s">
        <v>610</v>
      </c>
      <c r="G226" s="125" t="s">
        <v>284</v>
      </c>
      <c r="H226" s="125" t="s">
        <v>768</v>
      </c>
      <c r="I226" s="125" t="s">
        <v>290</v>
      </c>
      <c r="J226" s="130" t="s">
        <v>769</v>
      </c>
    </row>
    <row r="227" spans="5:10" ht="13.5" thickBot="1" x14ac:dyDescent="0.25">
      <c r="E227" s="129" t="s">
        <v>137</v>
      </c>
      <c r="F227" s="125" t="s">
        <v>772</v>
      </c>
      <c r="G227" s="125" t="s">
        <v>284</v>
      </c>
      <c r="H227" s="125" t="s">
        <v>773</v>
      </c>
      <c r="I227" s="125" t="s">
        <v>290</v>
      </c>
      <c r="J227" s="130" t="s">
        <v>774</v>
      </c>
    </row>
    <row r="228" spans="5:10" ht="13.5" thickBot="1" x14ac:dyDescent="0.25">
      <c r="E228" s="131" t="s">
        <v>383</v>
      </c>
      <c r="F228" s="126" t="s">
        <v>780</v>
      </c>
      <c r="G228" s="126" t="s">
        <v>284</v>
      </c>
      <c r="H228" s="126" t="s">
        <v>781</v>
      </c>
      <c r="I228" s="126" t="s">
        <v>290</v>
      </c>
      <c r="J228" s="132" t="s">
        <v>782</v>
      </c>
    </row>
    <row r="229" spans="5:10" ht="13.5" thickBot="1" x14ac:dyDescent="0.25">
      <c r="E229" s="129" t="s">
        <v>783</v>
      </c>
      <c r="F229" s="125" t="s">
        <v>784</v>
      </c>
      <c r="G229" s="125" t="s">
        <v>284</v>
      </c>
      <c r="H229" s="125" t="s">
        <v>785</v>
      </c>
      <c r="I229" s="125" t="s">
        <v>290</v>
      </c>
      <c r="J229" s="130" t="s">
        <v>786</v>
      </c>
    </row>
    <row r="230" spans="5:10" ht="13.5" thickBot="1" x14ac:dyDescent="0.25">
      <c r="E230" s="131" t="s">
        <v>102</v>
      </c>
      <c r="F230" s="126" t="s">
        <v>273</v>
      </c>
      <c r="G230" s="126" t="s">
        <v>284</v>
      </c>
      <c r="H230" s="126" t="s">
        <v>787</v>
      </c>
      <c r="I230" s="126" t="s">
        <v>290</v>
      </c>
      <c r="J230" s="132" t="s">
        <v>788</v>
      </c>
    </row>
    <row r="231" spans="5:10" ht="13.5" thickBot="1" x14ac:dyDescent="0.25">
      <c r="E231" s="129" t="s">
        <v>18</v>
      </c>
      <c r="F231" s="125" t="s">
        <v>789</v>
      </c>
      <c r="G231" s="125" t="s">
        <v>284</v>
      </c>
      <c r="H231" s="125" t="s">
        <v>790</v>
      </c>
      <c r="I231" s="125" t="s">
        <v>290</v>
      </c>
      <c r="J231" s="130" t="s">
        <v>791</v>
      </c>
    </row>
    <row r="232" spans="5:10" ht="26.25" thickBot="1" x14ac:dyDescent="0.25">
      <c r="E232" s="129" t="s">
        <v>712</v>
      </c>
      <c r="F232" s="125" t="s">
        <v>792</v>
      </c>
      <c r="G232" s="125" t="s">
        <v>284</v>
      </c>
      <c r="H232" s="125" t="s">
        <v>793</v>
      </c>
      <c r="I232" s="125" t="s">
        <v>290</v>
      </c>
      <c r="J232" s="130" t="s">
        <v>794</v>
      </c>
    </row>
    <row r="233" spans="5:10" ht="13.5" thickBot="1" x14ac:dyDescent="0.25">
      <c r="E233" s="131" t="s">
        <v>150</v>
      </c>
      <c r="F233" s="126" t="s">
        <v>795</v>
      </c>
      <c r="G233" s="126" t="s">
        <v>284</v>
      </c>
      <c r="H233" s="126" t="s">
        <v>796</v>
      </c>
      <c r="I233" s="126" t="s">
        <v>290</v>
      </c>
      <c r="J233" s="132" t="s">
        <v>797</v>
      </c>
    </row>
    <row r="234" spans="5:10" ht="13.5" thickBot="1" x14ac:dyDescent="0.25">
      <c r="E234" s="129" t="s">
        <v>152</v>
      </c>
      <c r="F234" s="125" t="s">
        <v>798</v>
      </c>
      <c r="G234" s="125" t="s">
        <v>284</v>
      </c>
      <c r="H234" s="125" t="s">
        <v>799</v>
      </c>
      <c r="I234" s="125" t="s">
        <v>290</v>
      </c>
      <c r="J234" s="130" t="s">
        <v>800</v>
      </c>
    </row>
    <row r="235" spans="5:10" ht="13.5" thickBot="1" x14ac:dyDescent="0.25">
      <c r="E235" s="129" t="s">
        <v>100</v>
      </c>
      <c r="F235" s="125" t="s">
        <v>802</v>
      </c>
      <c r="G235" s="125" t="s">
        <v>284</v>
      </c>
      <c r="H235" s="125" t="s">
        <v>803</v>
      </c>
      <c r="I235" s="125" t="s">
        <v>290</v>
      </c>
      <c r="J235" s="130" t="s">
        <v>805</v>
      </c>
    </row>
    <row r="236" spans="5:10" ht="13.5" thickBot="1" x14ac:dyDescent="0.25">
      <c r="E236" s="129" t="s">
        <v>810</v>
      </c>
      <c r="F236" s="125" t="s">
        <v>807</v>
      </c>
      <c r="G236" s="125" t="s">
        <v>284</v>
      </c>
      <c r="H236" s="125" t="s">
        <v>808</v>
      </c>
      <c r="I236" s="125" t="s">
        <v>290</v>
      </c>
      <c r="J236" s="130" t="s">
        <v>809</v>
      </c>
    </row>
    <row r="237" spans="5:10" ht="13.5" thickBot="1" x14ac:dyDescent="0.25">
      <c r="E237" s="129" t="s">
        <v>383</v>
      </c>
      <c r="F237" s="125" t="s">
        <v>807</v>
      </c>
      <c r="G237" s="125" t="s">
        <v>284</v>
      </c>
      <c r="H237" s="125" t="s">
        <v>814</v>
      </c>
      <c r="I237" s="125" t="s">
        <v>290</v>
      </c>
      <c r="J237" s="130" t="s">
        <v>815</v>
      </c>
    </row>
    <row r="238" spans="5:10" ht="13.5" thickBot="1" x14ac:dyDescent="0.25">
      <c r="E238" s="154" t="s">
        <v>18</v>
      </c>
      <c r="F238" s="155" t="s">
        <v>818</v>
      </c>
      <c r="G238" s="155" t="s">
        <v>284</v>
      </c>
      <c r="H238" s="155" t="s">
        <v>819</v>
      </c>
      <c r="I238" s="155" t="s">
        <v>290</v>
      </c>
      <c r="J238" s="156" t="s">
        <v>804</v>
      </c>
    </row>
  </sheetData>
  <autoFilter ref="B27:J27">
    <sortState ref="E28:J238">
      <sortCondition ref="I27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Round Robin Draw and Results</vt:lpstr>
      <vt:lpstr>Finals Draw and Results</vt:lpstr>
      <vt:lpstr>Handicaps</vt:lpstr>
      <vt:lpstr>Contacts</vt:lpstr>
      <vt:lpstr>'Finals Draw and Results'!Print_Area</vt:lpstr>
      <vt:lpstr>'Round Robin Draw and Results'!Print_Area</vt:lpstr>
      <vt:lpstr>'Finals Draw and Results'!Print_Titles</vt:lpstr>
      <vt:lpstr>'Round Robin Draw and Results'!Print_Titles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 Oliver</dc:creator>
  <cp:lastModifiedBy>Kathy</cp:lastModifiedBy>
  <cp:lastPrinted>2018-10-20T22:37:16Z</cp:lastPrinted>
  <dcterms:created xsi:type="dcterms:W3CDTF">2004-07-18T01:25:47Z</dcterms:created>
  <dcterms:modified xsi:type="dcterms:W3CDTF">2018-11-02T04:12:22Z</dcterms:modified>
</cp:coreProperties>
</file>